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cikovaK\Documents\ZÁKLADNÍ ŠKOLY\ZŠ - KRNOVSKÁ\VZMR - Výměna osvětlovací soustavy v celém objektu ZŠ-Krnovská 101\"/>
    </mc:Choice>
  </mc:AlternateContent>
  <xr:revisionPtr revIDLastSave="0" documentId="13_ncr:1_{187A2236-EF9D-4553-8285-1BE45F8DE869}" xr6:coauthVersionLast="47" xr6:coauthVersionMax="47" xr10:uidLastSave="{00000000-0000-0000-0000-000000000000}"/>
  <bookViews>
    <workbookView xWindow="0" yWindow="0" windowWidth="28800" windowHeight="15600" xr2:uid="{1FA06255-15C9-4DE7-ABF8-D97792786ECB}"/>
  </bookViews>
  <sheets>
    <sheet name="tech. specifikace" sheetId="1" r:id="rId1"/>
  </sheets>
  <definedNames>
    <definedName name="_xlnm._FilterDatabase" localSheetId="0" hidden="1">'tech. specifikace'!$K$2:$K$185</definedName>
    <definedName name="_xlnm.Print_Area" localSheetId="0">'tech. specifikace'!$J$184:$O$185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1" l="1"/>
  <c r="N25" i="1"/>
  <c r="O25" i="1" s="1"/>
  <c r="N89" i="1"/>
  <c r="O89" i="1" s="1"/>
  <c r="N114" i="1"/>
  <c r="O114" i="1" s="1"/>
  <c r="N118" i="1"/>
  <c r="O118" i="1" s="1"/>
  <c r="N126" i="1"/>
  <c r="O126" i="1" s="1"/>
  <c r="N130" i="1"/>
  <c r="O130" i="1" s="1"/>
  <c r="N142" i="1"/>
  <c r="O142" i="1" s="1"/>
  <c r="N150" i="1"/>
  <c r="N154" i="1"/>
  <c r="O154" i="1" s="1"/>
  <c r="N158" i="1"/>
  <c r="N162" i="1"/>
  <c r="N166" i="1"/>
  <c r="O166" i="1" s="1"/>
  <c r="N170" i="1"/>
  <c r="N174" i="1"/>
  <c r="O174" i="1" s="1"/>
  <c r="N178" i="1"/>
  <c r="O178" i="1" s="1"/>
  <c r="N182" i="1"/>
  <c r="O182" i="1" s="1"/>
  <c r="N113" i="1"/>
  <c r="O113" i="1" s="1"/>
  <c r="N109" i="1"/>
  <c r="O109" i="1" s="1"/>
  <c r="N105" i="1"/>
  <c r="O105" i="1" s="1"/>
  <c r="N101" i="1"/>
  <c r="O101" i="1" s="1"/>
  <c r="N97" i="1"/>
  <c r="O97" i="1" s="1"/>
  <c r="N93" i="1"/>
  <c r="O93" i="1" s="1"/>
  <c r="N88" i="1"/>
  <c r="O88" i="1" s="1"/>
  <c r="N76" i="1"/>
  <c r="O76" i="1" s="1"/>
  <c r="N70" i="1"/>
  <c r="O70" i="1" s="1"/>
  <c r="N66" i="1"/>
  <c r="O66" i="1" s="1"/>
  <c r="N62" i="1"/>
  <c r="O62" i="1" s="1"/>
  <c r="N58" i="1"/>
  <c r="O58" i="1" s="1"/>
  <c r="N54" i="1"/>
  <c r="O54" i="1" s="1"/>
  <c r="N50" i="1"/>
  <c r="O50" i="1" s="1"/>
  <c r="N46" i="1"/>
  <c r="O46" i="1" s="1"/>
  <c r="N42" i="1"/>
  <c r="O42" i="1" s="1"/>
  <c r="N38" i="1"/>
  <c r="O38" i="1" s="1"/>
  <c r="N34" i="1"/>
  <c r="N30" i="1"/>
  <c r="N21" i="1"/>
  <c r="O21" i="1" s="1"/>
  <c r="N17" i="1"/>
  <c r="O17" i="1" s="1"/>
  <c r="N13" i="1"/>
  <c r="O13" i="1" s="1"/>
  <c r="N9" i="1"/>
  <c r="O9" i="1" s="1"/>
  <c r="F170" i="1"/>
  <c r="F174" i="1"/>
  <c r="F182" i="1"/>
  <c r="G182" i="1" s="1"/>
  <c r="E185" i="1"/>
  <c r="M185" i="1"/>
  <c r="N84" i="1"/>
  <c r="O84" i="1" s="1"/>
  <c r="F84" i="1"/>
  <c r="G84" i="1" s="1"/>
  <c r="N80" i="1"/>
  <c r="O80" i="1" s="1"/>
  <c r="F166" i="1"/>
  <c r="G166" i="1" s="1"/>
  <c r="N122" i="1"/>
  <c r="O122" i="1" s="1"/>
  <c r="N146" i="1"/>
  <c r="O146" i="1" s="1"/>
  <c r="N134" i="1"/>
  <c r="O134" i="1" s="1"/>
  <c r="N138" i="1"/>
  <c r="O138" i="1" s="1"/>
  <c r="O170" i="1"/>
  <c r="O158" i="1"/>
  <c r="O150" i="1"/>
  <c r="O34" i="1"/>
  <c r="O30" i="1"/>
  <c r="O26" i="1"/>
  <c r="F178" i="1"/>
  <c r="G178" i="1" s="1"/>
  <c r="G174" i="1"/>
  <c r="G170" i="1"/>
  <c r="F162" i="1"/>
  <c r="G162" i="1" s="1"/>
  <c r="F158" i="1"/>
  <c r="G158" i="1" s="1"/>
  <c r="F154" i="1"/>
  <c r="G154" i="1" s="1"/>
  <c r="F150" i="1"/>
  <c r="G150" i="1" s="1"/>
  <c r="F146" i="1"/>
  <c r="G146" i="1" s="1"/>
  <c r="F142" i="1"/>
  <c r="G142" i="1" s="1"/>
  <c r="F138" i="1"/>
  <c r="G138" i="1" s="1"/>
  <c r="F134" i="1"/>
  <c r="G134" i="1" s="1"/>
  <c r="F130" i="1"/>
  <c r="G130" i="1" s="1"/>
  <c r="F126" i="1"/>
  <c r="G126" i="1" s="1"/>
  <c r="F122" i="1"/>
  <c r="G122" i="1" s="1"/>
  <c r="F118" i="1"/>
  <c r="G118" i="1" s="1"/>
  <c r="F114" i="1"/>
  <c r="G114" i="1" s="1"/>
  <c r="F113" i="1"/>
  <c r="G113" i="1" s="1"/>
  <c r="F109" i="1"/>
  <c r="G109" i="1" s="1"/>
  <c r="F105" i="1"/>
  <c r="G105" i="1" s="1"/>
  <c r="F101" i="1"/>
  <c r="G101" i="1" s="1"/>
  <c r="F97" i="1"/>
  <c r="G97" i="1" s="1"/>
  <c r="F93" i="1"/>
  <c r="G93" i="1" s="1"/>
  <c r="F88" i="1"/>
  <c r="G88" i="1" s="1"/>
  <c r="F80" i="1"/>
  <c r="G80" i="1" s="1"/>
  <c r="F76" i="1"/>
  <c r="G76" i="1" s="1"/>
  <c r="F70" i="1"/>
  <c r="G70" i="1" s="1"/>
  <c r="F66" i="1"/>
  <c r="G66" i="1" s="1"/>
  <c r="F62" i="1"/>
  <c r="G62" i="1" s="1"/>
  <c r="F58" i="1"/>
  <c r="G58" i="1" s="1"/>
  <c r="F54" i="1"/>
  <c r="G54" i="1" s="1"/>
  <c r="F50" i="1"/>
  <c r="G50" i="1" s="1"/>
  <c r="F46" i="1"/>
  <c r="G46" i="1" s="1"/>
  <c r="F42" i="1"/>
  <c r="G42" i="1" s="1"/>
  <c r="F38" i="1"/>
  <c r="G38" i="1" s="1"/>
  <c r="F34" i="1"/>
  <c r="G34" i="1" s="1"/>
  <c r="F30" i="1"/>
  <c r="G30" i="1" s="1"/>
  <c r="F26" i="1"/>
  <c r="G26" i="1" s="1"/>
  <c r="F25" i="1"/>
  <c r="G25" i="1" s="1"/>
  <c r="F21" i="1"/>
  <c r="G21" i="1" s="1"/>
  <c r="F17" i="1"/>
  <c r="G17" i="1" s="1"/>
  <c r="F13" i="1"/>
  <c r="G13" i="1" s="1"/>
  <c r="F9" i="1"/>
  <c r="G9" i="1" s="1"/>
  <c r="G185" i="1" l="1"/>
  <c r="O162" i="1"/>
  <c r="O185" i="1" s="1"/>
</calcChain>
</file>

<file path=xl/sharedStrings.xml><?xml version="1.0" encoding="utf-8"?>
<sst xmlns="http://schemas.openxmlformats.org/spreadsheetml/2006/main" count="792" uniqueCount="81">
  <si>
    <t>Stávající osvětlení</t>
  </si>
  <si>
    <t>Poř. Číslo</t>
  </si>
  <si>
    <t>Název</t>
  </si>
  <si>
    <t>Krytí</t>
  </si>
  <si>
    <t>Počet (ks)</t>
  </si>
  <si>
    <t>Příkon (kW)</t>
  </si>
  <si>
    <t>Příkon celkem (kW)</t>
  </si>
  <si>
    <t>IP20</t>
  </si>
  <si>
    <t>IP65</t>
  </si>
  <si>
    <t>IP44</t>
  </si>
  <si>
    <t>Příkon budovy celkem (kW)</t>
  </si>
  <si>
    <t>Nové osvětlení</t>
  </si>
  <si>
    <t>2.NP</t>
  </si>
  <si>
    <t>1.NP</t>
  </si>
  <si>
    <t>tělocvična</t>
  </si>
  <si>
    <t>nářaďovna</t>
  </si>
  <si>
    <t>zářivkové svítidlo 2x36W</t>
  </si>
  <si>
    <t>zářivkové svítidlo 60W</t>
  </si>
  <si>
    <t>zářivkové svítidlo 3x36W</t>
  </si>
  <si>
    <t>výbojka halogen HPI plus 400W</t>
  </si>
  <si>
    <t>zářivkové svítidlo 2x18W</t>
  </si>
  <si>
    <t>vstup- chodba/65</t>
  </si>
  <si>
    <t>učebna 203/77</t>
  </si>
  <si>
    <t>kabinet 204/78</t>
  </si>
  <si>
    <t>učebna 205/79</t>
  </si>
  <si>
    <t>půda 206/80</t>
  </si>
  <si>
    <t>kabinet 211/66</t>
  </si>
  <si>
    <t>kabinet 212/67</t>
  </si>
  <si>
    <t>učebna 214/69</t>
  </si>
  <si>
    <t>úklidová komora 215/65</t>
  </si>
  <si>
    <t>učebna 216/68</t>
  </si>
  <si>
    <t>učebna 217/70</t>
  </si>
  <si>
    <t>kabinet 218/71</t>
  </si>
  <si>
    <t>učebna 219/72</t>
  </si>
  <si>
    <t>sborovna 220/74</t>
  </si>
  <si>
    <t>ředitelna 221/75</t>
  </si>
  <si>
    <t>učebna 223/76</t>
  </si>
  <si>
    <t>chodba/47</t>
  </si>
  <si>
    <t>šatna 117- Ž/41</t>
  </si>
  <si>
    <t>soc. zařízení 118/41</t>
  </si>
  <si>
    <t>úklidová komora/40</t>
  </si>
  <si>
    <t>šatna 119 - M/42</t>
  </si>
  <si>
    <t>soc. zařízení 120/41</t>
  </si>
  <si>
    <t>přípravna jídla 136- kuchyňka/37</t>
  </si>
  <si>
    <t>jídelna 137/34</t>
  </si>
  <si>
    <t>kabinet 143/60</t>
  </si>
  <si>
    <t>kabinet 144/61</t>
  </si>
  <si>
    <t>vstup- chodba/65.1 + 65.2</t>
  </si>
  <si>
    <t>IP54</t>
  </si>
  <si>
    <t>chodba/43+54</t>
  </si>
  <si>
    <t>učebna 104/60</t>
  </si>
  <si>
    <t>učebna 105/59</t>
  </si>
  <si>
    <t>učebna 106/106</t>
  </si>
  <si>
    <t>učebna 107/58</t>
  </si>
  <si>
    <t>učebna 108/55</t>
  </si>
  <si>
    <t>dílny- keramika/103</t>
  </si>
  <si>
    <t>šatna 303</t>
  </si>
  <si>
    <t>šatna 301</t>
  </si>
  <si>
    <t>WC invalida 302</t>
  </si>
  <si>
    <t>soc. zařízení 303.2</t>
  </si>
  <si>
    <t>soc. zařízení 301.1</t>
  </si>
  <si>
    <t>spojovací chodba 121 k tělocvičně/40+ 40.1</t>
  </si>
  <si>
    <t>kabinet 305</t>
  </si>
  <si>
    <t>spojovací chodba 121 k tělocvičně/306 + 306.1</t>
  </si>
  <si>
    <t>chodba 308</t>
  </si>
  <si>
    <t>chodba 307</t>
  </si>
  <si>
    <t>kuchyně 139/37</t>
  </si>
  <si>
    <t>kabinet 143/61</t>
  </si>
  <si>
    <t>kabinet 144/61.1</t>
  </si>
  <si>
    <t>přípravna jídla 32</t>
  </si>
  <si>
    <t>hl. vchod pravý + levý 62+ 38</t>
  </si>
  <si>
    <t>schodiště levé + pravé</t>
  </si>
  <si>
    <t>učebna 103/46 + chodba před</t>
  </si>
  <si>
    <t>Svítidlo 1</t>
  </si>
  <si>
    <t>Svítidlo 2</t>
  </si>
  <si>
    <t>Svítidlo 3</t>
  </si>
  <si>
    <t>Svítidlo 4</t>
  </si>
  <si>
    <t>Svítidlo 5</t>
  </si>
  <si>
    <t>Svítidlo 6</t>
  </si>
  <si>
    <t>učebna 203/77 - vzorová třída - realizováno</t>
  </si>
  <si>
    <t>učebna 223/76 - vzorová třída - realizováno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</si>
</sst>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2">
    <cellStyle name="Normální" xfId="0" builtinId="0"/>
    <cellStyle name="Normální 2" xfId="1" xr:uid="{D012EFEE-5ABB-4056-AF10-1B8E5D1E42A4}"/>
  </cellStyles>
  <dxfs count="1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/>
        <right/>
        <top/>
        <bottom/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7F165-5251-4C93-A1FC-244D3F7E7AE7}">
  <dimension ref="B2:O188"/>
  <sheetViews>
    <sheetView tabSelected="1" zoomScale="85" zoomScaleNormal="85" zoomScaleSheetLayoutView="100" workbookViewId="0">
      <selection activeCell="S58" sqref="S58"/>
    </sheetView>
  </sheetViews>
  <sheetFormatPr defaultRowHeight="15" x14ac:dyDescent="0.25"/>
  <cols>
    <col min="1" max="1" width="9.7109375" customWidth="1"/>
    <col min="2" max="2" width="11.28515625" customWidth="1"/>
    <col min="3" max="3" width="31.42578125" customWidth="1"/>
    <col min="4" max="4" width="9.7109375" style="2" customWidth="1"/>
    <col min="5" max="5" width="11.85546875" style="2" customWidth="1"/>
    <col min="6" max="6" width="12.42578125" style="1" customWidth="1"/>
    <col min="7" max="7" width="20" style="1" customWidth="1"/>
    <col min="8" max="9" width="9.7109375" customWidth="1"/>
    <col min="10" max="10" width="11.28515625" customWidth="1"/>
    <col min="11" max="11" width="31.42578125" customWidth="1"/>
    <col min="12" max="12" width="9.7109375" style="2" customWidth="1"/>
    <col min="13" max="13" width="11.85546875" style="2" customWidth="1"/>
    <col min="14" max="14" width="12.42578125" style="1" customWidth="1"/>
    <col min="15" max="15" width="20" style="1" customWidth="1"/>
    <col min="16" max="34" width="9.7109375" customWidth="1"/>
  </cols>
  <sheetData>
    <row r="2" spans="2:15" ht="15" customHeight="1" x14ac:dyDescent="0.25">
      <c r="B2" s="12" t="s">
        <v>0</v>
      </c>
      <c r="C2" s="12"/>
      <c r="D2" s="12"/>
      <c r="E2" s="12"/>
      <c r="F2" s="12"/>
      <c r="G2" s="12"/>
      <c r="J2" s="12" t="s">
        <v>11</v>
      </c>
      <c r="K2" s="12"/>
      <c r="L2" s="12"/>
      <c r="M2" s="12"/>
      <c r="N2" s="12"/>
      <c r="O2" s="12"/>
    </row>
    <row r="3" spans="2:15" ht="15" customHeight="1" x14ac:dyDescent="0.25">
      <c r="B3" s="12"/>
      <c r="C3" s="12"/>
      <c r="D3" s="12"/>
      <c r="E3" s="12"/>
      <c r="F3" s="12"/>
      <c r="G3" s="12"/>
      <c r="J3" s="12"/>
      <c r="K3" s="12"/>
      <c r="L3" s="12"/>
      <c r="M3" s="12"/>
      <c r="N3" s="12"/>
      <c r="O3" s="12"/>
    </row>
    <row r="5" spans="2:15" x14ac:dyDescent="0.25">
      <c r="B5" s="7" t="s">
        <v>12</v>
      </c>
      <c r="C5" s="7"/>
      <c r="J5" s="7" t="s">
        <v>12</v>
      </c>
      <c r="K5" s="7"/>
    </row>
    <row r="7" spans="2:15" x14ac:dyDescent="0.25">
      <c r="B7" s="8" t="s">
        <v>21</v>
      </c>
      <c r="C7" s="8"/>
      <c r="D7" s="8"/>
      <c r="E7" s="3"/>
      <c r="F7" s="4"/>
      <c r="G7" s="4"/>
      <c r="J7" s="8" t="s">
        <v>47</v>
      </c>
      <c r="K7" s="8"/>
      <c r="L7" s="8"/>
      <c r="M7" s="3"/>
      <c r="N7" s="4"/>
      <c r="O7" s="4"/>
    </row>
    <row r="8" spans="2:15" x14ac:dyDescent="0.25"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J8" s="3" t="s">
        <v>1</v>
      </c>
      <c r="K8" s="3" t="s">
        <v>2</v>
      </c>
      <c r="L8" s="3" t="s">
        <v>3</v>
      </c>
      <c r="M8" s="3" t="s">
        <v>4</v>
      </c>
      <c r="N8" s="3" t="s">
        <v>5</v>
      </c>
      <c r="O8" s="3" t="s">
        <v>6</v>
      </c>
    </row>
    <row r="9" spans="2:15" x14ac:dyDescent="0.25">
      <c r="B9" s="4">
        <v>1</v>
      </c>
      <c r="C9" s="4" t="s">
        <v>16</v>
      </c>
      <c r="D9" s="3" t="s">
        <v>7</v>
      </c>
      <c r="E9" s="3">
        <v>17</v>
      </c>
      <c r="F9" s="3">
        <f>2*36/1000</f>
        <v>7.1999999999999995E-2</v>
      </c>
      <c r="G9" s="4">
        <f>E9*F9</f>
        <v>1.224</v>
      </c>
      <c r="J9" s="4">
        <v>1</v>
      </c>
      <c r="K9" s="4" t="s">
        <v>73</v>
      </c>
      <c r="L9" s="3" t="s">
        <v>7</v>
      </c>
      <c r="M9" s="3">
        <v>17</v>
      </c>
      <c r="N9" s="3">
        <f>38/1000</f>
        <v>3.7999999999999999E-2</v>
      </c>
      <c r="O9" s="4">
        <f>M9*N9</f>
        <v>0.64600000000000002</v>
      </c>
    </row>
    <row r="11" spans="2:15" x14ac:dyDescent="0.25">
      <c r="B11" s="8" t="s">
        <v>22</v>
      </c>
      <c r="C11" s="8"/>
      <c r="D11" s="8"/>
      <c r="E11" s="3"/>
      <c r="F11" s="4"/>
      <c r="G11" s="4"/>
      <c r="J11" s="8" t="s">
        <v>79</v>
      </c>
      <c r="K11" s="8"/>
      <c r="L11" s="8"/>
      <c r="M11" s="3"/>
      <c r="N11" s="4"/>
      <c r="O11" s="4"/>
    </row>
    <row r="12" spans="2:15" x14ac:dyDescent="0.25">
      <c r="B12" s="3" t="s">
        <v>1</v>
      </c>
      <c r="C12" s="3" t="s">
        <v>2</v>
      </c>
      <c r="D12" s="3" t="s">
        <v>3</v>
      </c>
      <c r="E12" s="3" t="s">
        <v>4</v>
      </c>
      <c r="F12" s="3" t="s">
        <v>5</v>
      </c>
      <c r="G12" s="3" t="s">
        <v>6</v>
      </c>
      <c r="J12" s="3" t="s">
        <v>1</v>
      </c>
      <c r="K12" s="3" t="s">
        <v>2</v>
      </c>
      <c r="L12" s="3" t="s">
        <v>3</v>
      </c>
      <c r="M12" s="3" t="s">
        <v>4</v>
      </c>
      <c r="N12" s="3" t="s">
        <v>5</v>
      </c>
      <c r="O12" s="3" t="s">
        <v>6</v>
      </c>
    </row>
    <row r="13" spans="2:15" x14ac:dyDescent="0.25">
      <c r="B13" s="4">
        <v>1</v>
      </c>
      <c r="C13" s="4" t="s">
        <v>16</v>
      </c>
      <c r="D13" s="3" t="s">
        <v>7</v>
      </c>
      <c r="E13" s="3">
        <v>19</v>
      </c>
      <c r="F13" s="3">
        <f>2*36/1000</f>
        <v>7.1999999999999995E-2</v>
      </c>
      <c r="G13" s="4">
        <f>E13*F13</f>
        <v>1.3679999999999999</v>
      </c>
      <c r="J13" s="4">
        <v>1</v>
      </c>
      <c r="K13" s="4" t="s">
        <v>73</v>
      </c>
      <c r="L13" s="3" t="s">
        <v>7</v>
      </c>
      <c r="M13" s="3">
        <v>18</v>
      </c>
      <c r="N13" s="3">
        <f>38/1000</f>
        <v>3.7999999999999999E-2</v>
      </c>
      <c r="O13" s="4">
        <f>M13*N13</f>
        <v>0.68399999999999994</v>
      </c>
    </row>
    <row r="15" spans="2:15" x14ac:dyDescent="0.25">
      <c r="B15" s="8" t="s">
        <v>23</v>
      </c>
      <c r="C15" s="8"/>
      <c r="D15" s="8"/>
      <c r="E15" s="3"/>
      <c r="F15" s="4"/>
      <c r="G15" s="4"/>
      <c r="J15" s="8" t="s">
        <v>23</v>
      </c>
      <c r="K15" s="8"/>
      <c r="L15" s="8"/>
      <c r="M15" s="3"/>
      <c r="N15" s="4"/>
      <c r="O15" s="4"/>
    </row>
    <row r="16" spans="2:15" x14ac:dyDescent="0.25">
      <c r="B16" s="3" t="s">
        <v>1</v>
      </c>
      <c r="C16" s="3" t="s">
        <v>2</v>
      </c>
      <c r="D16" s="3" t="s">
        <v>3</v>
      </c>
      <c r="E16" s="3" t="s">
        <v>4</v>
      </c>
      <c r="F16" s="3" t="s">
        <v>5</v>
      </c>
      <c r="G16" s="3" t="s">
        <v>6</v>
      </c>
      <c r="J16" s="3" t="s">
        <v>1</v>
      </c>
      <c r="K16" s="3" t="s">
        <v>2</v>
      </c>
      <c r="L16" s="3" t="s">
        <v>3</v>
      </c>
      <c r="M16" s="3" t="s">
        <v>4</v>
      </c>
      <c r="N16" s="3" t="s">
        <v>5</v>
      </c>
      <c r="O16" s="3" t="s">
        <v>6</v>
      </c>
    </row>
    <row r="17" spans="2:15" x14ac:dyDescent="0.25">
      <c r="B17" s="4">
        <v>1</v>
      </c>
      <c r="C17" s="4" t="s">
        <v>16</v>
      </c>
      <c r="D17" s="3" t="s">
        <v>7</v>
      </c>
      <c r="E17" s="3">
        <v>6</v>
      </c>
      <c r="F17" s="3">
        <f>2*36/1000</f>
        <v>7.1999999999999995E-2</v>
      </c>
      <c r="G17" s="4">
        <f>E17*F17</f>
        <v>0.43199999999999994</v>
      </c>
      <c r="J17" s="4">
        <v>1</v>
      </c>
      <c r="K17" s="4" t="s">
        <v>73</v>
      </c>
      <c r="L17" s="3" t="s">
        <v>7</v>
      </c>
      <c r="M17" s="3">
        <v>6</v>
      </c>
      <c r="N17" s="3">
        <f>38/1000</f>
        <v>3.7999999999999999E-2</v>
      </c>
      <c r="O17" s="4">
        <f>M17*N17</f>
        <v>0.22799999999999998</v>
      </c>
    </row>
    <row r="19" spans="2:15" x14ac:dyDescent="0.25">
      <c r="B19" s="8" t="s">
        <v>24</v>
      </c>
      <c r="C19" s="8"/>
      <c r="D19" s="8"/>
      <c r="E19" s="3"/>
      <c r="F19" s="4"/>
      <c r="G19" s="4"/>
      <c r="J19" s="8" t="s">
        <v>24</v>
      </c>
      <c r="K19" s="8"/>
      <c r="L19" s="8"/>
      <c r="M19" s="3"/>
      <c r="N19" s="4"/>
      <c r="O19" s="4"/>
    </row>
    <row r="20" spans="2:15" x14ac:dyDescent="0.25"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J20" s="3" t="s">
        <v>1</v>
      </c>
      <c r="K20" s="3" t="s">
        <v>2</v>
      </c>
      <c r="L20" s="3" t="s">
        <v>3</v>
      </c>
      <c r="M20" s="3" t="s">
        <v>4</v>
      </c>
      <c r="N20" s="3" t="s">
        <v>5</v>
      </c>
      <c r="O20" s="3" t="s">
        <v>6</v>
      </c>
    </row>
    <row r="21" spans="2:15" x14ac:dyDescent="0.25">
      <c r="B21" s="4">
        <v>1</v>
      </c>
      <c r="C21" s="4" t="s">
        <v>16</v>
      </c>
      <c r="D21" s="3" t="s">
        <v>7</v>
      </c>
      <c r="E21" s="3">
        <v>19</v>
      </c>
      <c r="F21" s="3">
        <f>2*36/1000</f>
        <v>7.1999999999999995E-2</v>
      </c>
      <c r="G21" s="4">
        <f>E21*F21</f>
        <v>1.3679999999999999</v>
      </c>
      <c r="J21" s="4">
        <v>1</v>
      </c>
      <c r="K21" s="4" t="s">
        <v>73</v>
      </c>
      <c r="L21" s="3" t="s">
        <v>7</v>
      </c>
      <c r="M21" s="3">
        <v>15</v>
      </c>
      <c r="N21" s="3">
        <f>38/1000</f>
        <v>3.7999999999999999E-2</v>
      </c>
      <c r="O21" s="4">
        <f>M21*N21</f>
        <v>0.56999999999999995</v>
      </c>
    </row>
    <row r="23" spans="2:15" x14ac:dyDescent="0.25">
      <c r="B23" s="8" t="s">
        <v>25</v>
      </c>
      <c r="C23" s="8"/>
      <c r="D23" s="8"/>
      <c r="E23" s="3"/>
      <c r="F23" s="4"/>
      <c r="G23" s="4"/>
      <c r="J23" s="8" t="s">
        <v>25</v>
      </c>
      <c r="K23" s="8"/>
      <c r="L23" s="8"/>
      <c r="M23" s="3"/>
      <c r="N23" s="4"/>
      <c r="O23" s="4"/>
    </row>
    <row r="24" spans="2:15" x14ac:dyDescent="0.25">
      <c r="B24" s="3" t="s">
        <v>1</v>
      </c>
      <c r="C24" s="3" t="s">
        <v>2</v>
      </c>
      <c r="D24" s="3" t="s">
        <v>3</v>
      </c>
      <c r="E24" s="3" t="s">
        <v>4</v>
      </c>
      <c r="F24" s="3" t="s">
        <v>5</v>
      </c>
      <c r="G24" s="3" t="s">
        <v>6</v>
      </c>
      <c r="J24" s="3" t="s">
        <v>1</v>
      </c>
      <c r="K24" s="3" t="s">
        <v>2</v>
      </c>
      <c r="L24" s="3" t="s">
        <v>3</v>
      </c>
      <c r="M24" s="3" t="s">
        <v>4</v>
      </c>
      <c r="N24" s="3" t="s">
        <v>5</v>
      </c>
      <c r="O24" s="3" t="s">
        <v>6</v>
      </c>
    </row>
    <row r="25" spans="2:15" x14ac:dyDescent="0.25">
      <c r="B25" s="4">
        <v>1</v>
      </c>
      <c r="C25" s="4" t="s">
        <v>17</v>
      </c>
      <c r="D25" s="3" t="s">
        <v>9</v>
      </c>
      <c r="E25" s="3">
        <v>14</v>
      </c>
      <c r="F25" s="4">
        <f>60/1000</f>
        <v>0.06</v>
      </c>
      <c r="G25" s="4">
        <f>E25*F25</f>
        <v>0.84</v>
      </c>
      <c r="J25" s="4">
        <v>1</v>
      </c>
      <c r="K25" s="4" t="s">
        <v>74</v>
      </c>
      <c r="L25" s="3" t="s">
        <v>48</v>
      </c>
      <c r="M25" s="3">
        <v>14</v>
      </c>
      <c r="N25" s="4">
        <f>15/1000</f>
        <v>1.4999999999999999E-2</v>
      </c>
      <c r="O25" s="4">
        <f>M25*N25</f>
        <v>0.21</v>
      </c>
    </row>
    <row r="26" spans="2:15" x14ac:dyDescent="0.25">
      <c r="B26" s="4">
        <v>2</v>
      </c>
      <c r="C26" s="4" t="s">
        <v>17</v>
      </c>
      <c r="D26" s="3" t="s">
        <v>7</v>
      </c>
      <c r="E26" s="3">
        <v>1</v>
      </c>
      <c r="F26" s="4">
        <f>60/1000</f>
        <v>0.06</v>
      </c>
      <c r="G26" s="4">
        <f>E26*F26</f>
        <v>0.06</v>
      </c>
      <c r="J26" s="4">
        <v>2</v>
      </c>
      <c r="K26" s="4" t="s">
        <v>74</v>
      </c>
      <c r="L26" s="3" t="s">
        <v>48</v>
      </c>
      <c r="M26" s="3">
        <v>1</v>
      </c>
      <c r="N26" s="4">
        <f>15/1000</f>
        <v>1.4999999999999999E-2</v>
      </c>
      <c r="O26" s="4">
        <f>M26*N26</f>
        <v>1.4999999999999999E-2</v>
      </c>
    </row>
    <row r="28" spans="2:15" x14ac:dyDescent="0.25">
      <c r="B28" s="8" t="s">
        <v>26</v>
      </c>
      <c r="C28" s="8"/>
      <c r="D28" s="8"/>
      <c r="E28" s="3"/>
      <c r="F28" s="4"/>
      <c r="G28" s="4"/>
      <c r="J28" s="8" t="s">
        <v>26</v>
      </c>
      <c r="K28" s="8"/>
      <c r="L28" s="8"/>
      <c r="M28" s="3"/>
      <c r="N28" s="4"/>
      <c r="O28" s="4"/>
    </row>
    <row r="29" spans="2:15" x14ac:dyDescent="0.25">
      <c r="B29" s="3" t="s">
        <v>1</v>
      </c>
      <c r="C29" s="3" t="s">
        <v>2</v>
      </c>
      <c r="D29" s="3" t="s">
        <v>3</v>
      </c>
      <c r="E29" s="3" t="s">
        <v>4</v>
      </c>
      <c r="F29" s="3" t="s">
        <v>5</v>
      </c>
      <c r="G29" s="3" t="s">
        <v>6</v>
      </c>
      <c r="J29" s="3" t="s">
        <v>1</v>
      </c>
      <c r="K29" s="3" t="s">
        <v>2</v>
      </c>
      <c r="L29" s="3" t="s">
        <v>3</v>
      </c>
      <c r="M29" s="3" t="s">
        <v>4</v>
      </c>
      <c r="N29" s="3" t="s">
        <v>5</v>
      </c>
      <c r="O29" s="3" t="s">
        <v>6</v>
      </c>
    </row>
    <row r="30" spans="2:15" x14ac:dyDescent="0.25">
      <c r="B30" s="4">
        <v>1</v>
      </c>
      <c r="C30" s="4" t="s">
        <v>16</v>
      </c>
      <c r="D30" s="3" t="s">
        <v>7</v>
      </c>
      <c r="E30" s="3">
        <v>6</v>
      </c>
      <c r="F30" s="3">
        <f>2*36/1000</f>
        <v>7.1999999999999995E-2</v>
      </c>
      <c r="G30" s="4">
        <f>E30*F30</f>
        <v>0.43199999999999994</v>
      </c>
      <c r="J30" s="4">
        <v>1</v>
      </c>
      <c r="K30" s="4" t="s">
        <v>73</v>
      </c>
      <c r="L30" s="3" t="s">
        <v>7</v>
      </c>
      <c r="M30" s="3">
        <v>3</v>
      </c>
      <c r="N30" s="3">
        <f>38/1000</f>
        <v>3.7999999999999999E-2</v>
      </c>
      <c r="O30" s="4">
        <f>M30*N30</f>
        <v>0.11399999999999999</v>
      </c>
    </row>
    <row r="32" spans="2:15" x14ac:dyDescent="0.25">
      <c r="B32" s="8" t="s">
        <v>27</v>
      </c>
      <c r="C32" s="8"/>
      <c r="D32" s="8"/>
      <c r="E32" s="3"/>
      <c r="F32" s="4"/>
      <c r="G32" s="4"/>
      <c r="J32" s="8" t="s">
        <v>27</v>
      </c>
      <c r="K32" s="8"/>
      <c r="L32" s="8"/>
      <c r="M32" s="3"/>
      <c r="N32" s="4"/>
      <c r="O32" s="4"/>
    </row>
    <row r="33" spans="2:15" x14ac:dyDescent="0.25">
      <c r="B33" s="3" t="s">
        <v>1</v>
      </c>
      <c r="C33" s="3" t="s">
        <v>2</v>
      </c>
      <c r="D33" s="3" t="s">
        <v>3</v>
      </c>
      <c r="E33" s="3" t="s">
        <v>4</v>
      </c>
      <c r="F33" s="3" t="s">
        <v>5</v>
      </c>
      <c r="G33" s="3" t="s">
        <v>6</v>
      </c>
      <c r="J33" s="3" t="s">
        <v>1</v>
      </c>
      <c r="K33" s="3" t="s">
        <v>2</v>
      </c>
      <c r="L33" s="3" t="s">
        <v>3</v>
      </c>
      <c r="M33" s="3" t="s">
        <v>4</v>
      </c>
      <c r="N33" s="3" t="s">
        <v>5</v>
      </c>
      <c r="O33" s="3" t="s">
        <v>6</v>
      </c>
    </row>
    <row r="34" spans="2:15" x14ac:dyDescent="0.25">
      <c r="B34" s="4">
        <v>1</v>
      </c>
      <c r="C34" s="4" t="s">
        <v>16</v>
      </c>
      <c r="D34" s="3" t="s">
        <v>7</v>
      </c>
      <c r="E34" s="3">
        <v>6</v>
      </c>
      <c r="F34" s="3">
        <f>2*36/1000</f>
        <v>7.1999999999999995E-2</v>
      </c>
      <c r="G34" s="4">
        <f>E34*F34</f>
        <v>0.43199999999999994</v>
      </c>
      <c r="J34" s="4">
        <v>1</v>
      </c>
      <c r="K34" s="4" t="s">
        <v>73</v>
      </c>
      <c r="L34" s="3" t="s">
        <v>7</v>
      </c>
      <c r="M34" s="3">
        <v>3</v>
      </c>
      <c r="N34" s="3">
        <f>38/1000</f>
        <v>3.7999999999999999E-2</v>
      </c>
      <c r="O34" s="4">
        <f>M34*N34</f>
        <v>0.11399999999999999</v>
      </c>
    </row>
    <row r="36" spans="2:15" x14ac:dyDescent="0.25">
      <c r="B36" s="8" t="s">
        <v>28</v>
      </c>
      <c r="C36" s="8"/>
      <c r="D36" s="8"/>
      <c r="E36" s="3"/>
      <c r="F36" s="4"/>
      <c r="G36" s="4"/>
      <c r="J36" s="8" t="s">
        <v>28</v>
      </c>
      <c r="K36" s="8"/>
      <c r="L36" s="8"/>
      <c r="M36" s="3"/>
      <c r="N36" s="4"/>
      <c r="O36" s="4"/>
    </row>
    <row r="37" spans="2:15" x14ac:dyDescent="0.25">
      <c r="B37" s="3" t="s">
        <v>1</v>
      </c>
      <c r="C37" s="3" t="s">
        <v>2</v>
      </c>
      <c r="D37" s="3" t="s">
        <v>3</v>
      </c>
      <c r="E37" s="3" t="s">
        <v>4</v>
      </c>
      <c r="F37" s="3" t="s">
        <v>5</v>
      </c>
      <c r="G37" s="3" t="s">
        <v>6</v>
      </c>
      <c r="J37" s="3" t="s">
        <v>1</v>
      </c>
      <c r="K37" s="3" t="s">
        <v>2</v>
      </c>
      <c r="L37" s="3" t="s">
        <v>3</v>
      </c>
      <c r="M37" s="3" t="s">
        <v>4</v>
      </c>
      <c r="N37" s="3" t="s">
        <v>5</v>
      </c>
      <c r="O37" s="3" t="s">
        <v>6</v>
      </c>
    </row>
    <row r="38" spans="2:15" x14ac:dyDescent="0.25">
      <c r="B38" s="4">
        <v>1</v>
      </c>
      <c r="C38" s="4" t="s">
        <v>16</v>
      </c>
      <c r="D38" s="3" t="s">
        <v>7</v>
      </c>
      <c r="E38" s="3">
        <v>27</v>
      </c>
      <c r="F38" s="3">
        <f>2*36/1000</f>
        <v>7.1999999999999995E-2</v>
      </c>
      <c r="G38" s="4">
        <f>E38*F38</f>
        <v>1.944</v>
      </c>
      <c r="J38" s="4">
        <v>1</v>
      </c>
      <c r="K38" s="4" t="s">
        <v>73</v>
      </c>
      <c r="L38" s="3" t="s">
        <v>7</v>
      </c>
      <c r="M38" s="3">
        <v>18</v>
      </c>
      <c r="N38" s="3">
        <f>38/1000</f>
        <v>3.7999999999999999E-2</v>
      </c>
      <c r="O38" s="4">
        <f>M38*N38</f>
        <v>0.68399999999999994</v>
      </c>
    </row>
    <row r="40" spans="2:15" x14ac:dyDescent="0.25">
      <c r="B40" s="8" t="s">
        <v>29</v>
      </c>
      <c r="C40" s="8"/>
      <c r="D40" s="8"/>
      <c r="E40" s="3"/>
      <c r="F40" s="4"/>
      <c r="G40" s="4"/>
      <c r="J40" s="8" t="s">
        <v>29</v>
      </c>
      <c r="K40" s="8"/>
      <c r="L40" s="8"/>
      <c r="M40" s="3"/>
      <c r="N40" s="4"/>
      <c r="O40" s="4"/>
    </row>
    <row r="41" spans="2:15" x14ac:dyDescent="0.25">
      <c r="B41" s="3" t="s">
        <v>1</v>
      </c>
      <c r="C41" s="3" t="s">
        <v>2</v>
      </c>
      <c r="D41" s="3" t="s">
        <v>3</v>
      </c>
      <c r="E41" s="3" t="s">
        <v>4</v>
      </c>
      <c r="F41" s="3" t="s">
        <v>5</v>
      </c>
      <c r="G41" s="3" t="s">
        <v>6</v>
      </c>
      <c r="J41" s="3" t="s">
        <v>1</v>
      </c>
      <c r="K41" s="3" t="s">
        <v>2</v>
      </c>
      <c r="L41" s="3" t="s">
        <v>3</v>
      </c>
      <c r="M41" s="3" t="s">
        <v>4</v>
      </c>
      <c r="N41" s="3" t="s">
        <v>5</v>
      </c>
      <c r="O41" s="3" t="s">
        <v>6</v>
      </c>
    </row>
    <row r="42" spans="2:15" x14ac:dyDescent="0.25">
      <c r="B42" s="4">
        <v>1</v>
      </c>
      <c r="C42" s="4" t="s">
        <v>16</v>
      </c>
      <c r="D42" s="3" t="s">
        <v>7</v>
      </c>
      <c r="E42" s="3">
        <v>1</v>
      </c>
      <c r="F42" s="3">
        <f>2*36/1000</f>
        <v>7.1999999999999995E-2</v>
      </c>
      <c r="G42" s="4">
        <f>E42*F42</f>
        <v>7.1999999999999995E-2</v>
      </c>
      <c r="J42" s="4">
        <v>1</v>
      </c>
      <c r="K42" s="4" t="s">
        <v>73</v>
      </c>
      <c r="L42" s="3" t="s">
        <v>7</v>
      </c>
      <c r="M42" s="3">
        <v>1</v>
      </c>
      <c r="N42" s="3">
        <f>38/1000</f>
        <v>3.7999999999999999E-2</v>
      </c>
      <c r="O42" s="4">
        <f>M42*N42</f>
        <v>3.7999999999999999E-2</v>
      </c>
    </row>
    <row r="44" spans="2:15" x14ac:dyDescent="0.25">
      <c r="B44" s="8" t="s">
        <v>30</v>
      </c>
      <c r="C44" s="8"/>
      <c r="D44" s="8"/>
      <c r="E44" s="3"/>
      <c r="F44" s="4"/>
      <c r="G44" s="4"/>
      <c r="J44" s="8" t="s">
        <v>30</v>
      </c>
      <c r="K44" s="8"/>
      <c r="L44" s="8"/>
      <c r="M44" s="3"/>
      <c r="N44" s="4"/>
      <c r="O44" s="4"/>
    </row>
    <row r="45" spans="2:15" x14ac:dyDescent="0.25">
      <c r="B45" s="3" t="s">
        <v>1</v>
      </c>
      <c r="C45" s="3" t="s">
        <v>2</v>
      </c>
      <c r="D45" s="3" t="s">
        <v>3</v>
      </c>
      <c r="E45" s="3" t="s">
        <v>4</v>
      </c>
      <c r="F45" s="3" t="s">
        <v>5</v>
      </c>
      <c r="G45" s="3" t="s">
        <v>6</v>
      </c>
      <c r="J45" s="3" t="s">
        <v>1</v>
      </c>
      <c r="K45" s="3" t="s">
        <v>2</v>
      </c>
      <c r="L45" s="3" t="s">
        <v>3</v>
      </c>
      <c r="M45" s="3" t="s">
        <v>4</v>
      </c>
      <c r="N45" s="3" t="s">
        <v>5</v>
      </c>
      <c r="O45" s="3" t="s">
        <v>6</v>
      </c>
    </row>
    <row r="46" spans="2:15" x14ac:dyDescent="0.25">
      <c r="B46" s="4">
        <v>1</v>
      </c>
      <c r="C46" s="4" t="s">
        <v>16</v>
      </c>
      <c r="D46" s="3" t="s">
        <v>7</v>
      </c>
      <c r="E46" s="3">
        <v>21</v>
      </c>
      <c r="F46" s="3">
        <f>2*36/1000</f>
        <v>7.1999999999999995E-2</v>
      </c>
      <c r="G46" s="4">
        <f>E46*F46</f>
        <v>1.5119999999999998</v>
      </c>
      <c r="J46" s="4">
        <v>1</v>
      </c>
      <c r="K46" s="4" t="s">
        <v>73</v>
      </c>
      <c r="L46" s="3" t="s">
        <v>7</v>
      </c>
      <c r="M46" s="3">
        <v>21</v>
      </c>
      <c r="N46" s="3">
        <f>38/1000</f>
        <v>3.7999999999999999E-2</v>
      </c>
      <c r="O46" s="4">
        <f>M46*N46</f>
        <v>0.79799999999999993</v>
      </c>
    </row>
    <row r="48" spans="2:15" x14ac:dyDescent="0.25">
      <c r="B48" s="8" t="s">
        <v>31</v>
      </c>
      <c r="C48" s="8"/>
      <c r="D48" s="8"/>
      <c r="E48" s="3"/>
      <c r="F48" s="4"/>
      <c r="G48" s="4"/>
      <c r="J48" s="8" t="s">
        <v>31</v>
      </c>
      <c r="K48" s="8"/>
      <c r="L48" s="8"/>
      <c r="M48" s="3"/>
      <c r="N48" s="4"/>
      <c r="O48" s="4"/>
    </row>
    <row r="49" spans="2:15" x14ac:dyDescent="0.25">
      <c r="B49" s="3" t="s">
        <v>1</v>
      </c>
      <c r="C49" s="3" t="s">
        <v>2</v>
      </c>
      <c r="D49" s="3" t="s">
        <v>3</v>
      </c>
      <c r="E49" s="3" t="s">
        <v>4</v>
      </c>
      <c r="F49" s="3" t="s">
        <v>5</v>
      </c>
      <c r="G49" s="3" t="s">
        <v>6</v>
      </c>
      <c r="J49" s="3" t="s">
        <v>1</v>
      </c>
      <c r="K49" s="3" t="s">
        <v>2</v>
      </c>
      <c r="L49" s="3" t="s">
        <v>3</v>
      </c>
      <c r="M49" s="3" t="s">
        <v>4</v>
      </c>
      <c r="N49" s="3" t="s">
        <v>5</v>
      </c>
      <c r="O49" s="3" t="s">
        <v>6</v>
      </c>
    </row>
    <row r="50" spans="2:15" x14ac:dyDescent="0.25">
      <c r="B50" s="4">
        <v>1</v>
      </c>
      <c r="C50" s="4" t="s">
        <v>16</v>
      </c>
      <c r="D50" s="3" t="s">
        <v>7</v>
      </c>
      <c r="E50" s="3">
        <v>18</v>
      </c>
      <c r="F50" s="3">
        <f>2*36/1000</f>
        <v>7.1999999999999995E-2</v>
      </c>
      <c r="G50" s="4">
        <f>E50*F50</f>
        <v>1.2959999999999998</v>
      </c>
      <c r="J50" s="4">
        <v>1</v>
      </c>
      <c r="K50" s="4" t="s">
        <v>73</v>
      </c>
      <c r="L50" s="3" t="s">
        <v>7</v>
      </c>
      <c r="M50" s="3">
        <v>15</v>
      </c>
      <c r="N50" s="3">
        <f>38/1000</f>
        <v>3.7999999999999999E-2</v>
      </c>
      <c r="O50" s="4">
        <f>M50*N50</f>
        <v>0.56999999999999995</v>
      </c>
    </row>
    <row r="52" spans="2:15" x14ac:dyDescent="0.25">
      <c r="B52" s="8" t="s">
        <v>32</v>
      </c>
      <c r="C52" s="8"/>
      <c r="D52" s="8"/>
      <c r="E52" s="3"/>
      <c r="F52" s="4"/>
      <c r="G52" s="4"/>
      <c r="J52" s="8" t="s">
        <v>32</v>
      </c>
      <c r="K52" s="8"/>
      <c r="L52" s="8"/>
      <c r="M52" s="3"/>
      <c r="N52" s="4"/>
      <c r="O52" s="4"/>
    </row>
    <row r="53" spans="2:15" x14ac:dyDescent="0.25">
      <c r="B53" s="3" t="s">
        <v>1</v>
      </c>
      <c r="C53" s="3" t="s">
        <v>2</v>
      </c>
      <c r="D53" s="3" t="s">
        <v>3</v>
      </c>
      <c r="E53" s="3" t="s">
        <v>4</v>
      </c>
      <c r="F53" s="3" t="s">
        <v>5</v>
      </c>
      <c r="G53" s="3" t="s">
        <v>6</v>
      </c>
      <c r="J53" s="3" t="s">
        <v>1</v>
      </c>
      <c r="K53" s="3" t="s">
        <v>2</v>
      </c>
      <c r="L53" s="3" t="s">
        <v>3</v>
      </c>
      <c r="M53" s="3" t="s">
        <v>4</v>
      </c>
      <c r="N53" s="3" t="s">
        <v>5</v>
      </c>
      <c r="O53" s="3" t="s">
        <v>6</v>
      </c>
    </row>
    <row r="54" spans="2:15" x14ac:dyDescent="0.25">
      <c r="B54" s="4">
        <v>1</v>
      </c>
      <c r="C54" s="4" t="s">
        <v>16</v>
      </c>
      <c r="D54" s="3" t="s">
        <v>7</v>
      </c>
      <c r="E54" s="3">
        <v>8</v>
      </c>
      <c r="F54" s="3">
        <f>2*36/1000</f>
        <v>7.1999999999999995E-2</v>
      </c>
      <c r="G54" s="4">
        <f>E54*F54</f>
        <v>0.57599999999999996</v>
      </c>
      <c r="J54" s="4">
        <v>1</v>
      </c>
      <c r="K54" s="4" t="s">
        <v>73</v>
      </c>
      <c r="L54" s="3" t="s">
        <v>7</v>
      </c>
      <c r="M54" s="3">
        <v>6</v>
      </c>
      <c r="N54" s="3">
        <f>38/1000</f>
        <v>3.7999999999999999E-2</v>
      </c>
      <c r="O54" s="4">
        <f>M54*N54</f>
        <v>0.22799999999999998</v>
      </c>
    </row>
    <row r="56" spans="2:15" x14ac:dyDescent="0.25">
      <c r="B56" s="8" t="s">
        <v>33</v>
      </c>
      <c r="C56" s="8"/>
      <c r="D56" s="8"/>
      <c r="E56" s="3"/>
      <c r="F56" s="4"/>
      <c r="G56" s="4"/>
      <c r="J56" s="8" t="s">
        <v>33</v>
      </c>
      <c r="K56" s="8"/>
      <c r="L56" s="8"/>
      <c r="M56" s="3"/>
      <c r="N56" s="4"/>
      <c r="O56" s="4"/>
    </row>
    <row r="57" spans="2:15" x14ac:dyDescent="0.25">
      <c r="B57" s="3" t="s">
        <v>1</v>
      </c>
      <c r="C57" s="3" t="s">
        <v>2</v>
      </c>
      <c r="D57" s="3" t="s">
        <v>3</v>
      </c>
      <c r="E57" s="3" t="s">
        <v>4</v>
      </c>
      <c r="F57" s="3" t="s">
        <v>5</v>
      </c>
      <c r="G57" s="3" t="s">
        <v>6</v>
      </c>
      <c r="J57" s="3" t="s">
        <v>1</v>
      </c>
      <c r="K57" s="3" t="s">
        <v>2</v>
      </c>
      <c r="L57" s="3" t="s">
        <v>3</v>
      </c>
      <c r="M57" s="3" t="s">
        <v>4</v>
      </c>
      <c r="N57" s="3" t="s">
        <v>5</v>
      </c>
      <c r="O57" s="3" t="s">
        <v>6</v>
      </c>
    </row>
    <row r="58" spans="2:15" x14ac:dyDescent="0.25">
      <c r="B58" s="4">
        <v>1</v>
      </c>
      <c r="C58" s="4" t="s">
        <v>16</v>
      </c>
      <c r="D58" s="3" t="s">
        <v>7</v>
      </c>
      <c r="E58" s="3">
        <v>18</v>
      </c>
      <c r="F58" s="3">
        <f>2*36/1000</f>
        <v>7.1999999999999995E-2</v>
      </c>
      <c r="G58" s="4">
        <f>E58*F58</f>
        <v>1.2959999999999998</v>
      </c>
      <c r="J58" s="4">
        <v>1</v>
      </c>
      <c r="K58" s="4" t="s">
        <v>73</v>
      </c>
      <c r="L58" s="3" t="s">
        <v>7</v>
      </c>
      <c r="M58" s="3">
        <v>18</v>
      </c>
      <c r="N58" s="3">
        <f>38/1000</f>
        <v>3.7999999999999999E-2</v>
      </c>
      <c r="O58" s="4">
        <f>M58*N58</f>
        <v>0.68399999999999994</v>
      </c>
    </row>
    <row r="60" spans="2:15" x14ac:dyDescent="0.25">
      <c r="B60" s="8" t="s">
        <v>34</v>
      </c>
      <c r="C60" s="8"/>
      <c r="D60" s="8"/>
      <c r="E60" s="3"/>
      <c r="F60" s="4"/>
      <c r="G60" s="4"/>
      <c r="J60" s="8" t="s">
        <v>34</v>
      </c>
      <c r="K60" s="8"/>
      <c r="L60" s="8"/>
      <c r="M60" s="3"/>
      <c r="N60" s="4"/>
      <c r="O60" s="4"/>
    </row>
    <row r="61" spans="2:15" x14ac:dyDescent="0.25">
      <c r="B61" s="3" t="s">
        <v>1</v>
      </c>
      <c r="C61" s="3" t="s">
        <v>2</v>
      </c>
      <c r="D61" s="3" t="s">
        <v>3</v>
      </c>
      <c r="E61" s="3" t="s">
        <v>4</v>
      </c>
      <c r="F61" s="3" t="s">
        <v>5</v>
      </c>
      <c r="G61" s="3" t="s">
        <v>6</v>
      </c>
      <c r="J61" s="3" t="s">
        <v>1</v>
      </c>
      <c r="K61" s="3" t="s">
        <v>2</v>
      </c>
      <c r="L61" s="3" t="s">
        <v>3</v>
      </c>
      <c r="M61" s="3" t="s">
        <v>4</v>
      </c>
      <c r="N61" s="3" t="s">
        <v>5</v>
      </c>
      <c r="O61" s="3" t="s">
        <v>6</v>
      </c>
    </row>
    <row r="62" spans="2:15" x14ac:dyDescent="0.25">
      <c r="B62" s="4">
        <v>1</v>
      </c>
      <c r="C62" s="4" t="s">
        <v>16</v>
      </c>
      <c r="D62" s="3" t="s">
        <v>7</v>
      </c>
      <c r="E62" s="3">
        <v>20</v>
      </c>
      <c r="F62" s="3">
        <f>2*36/1000</f>
        <v>7.1999999999999995E-2</v>
      </c>
      <c r="G62" s="4">
        <f>E62*F62</f>
        <v>1.44</v>
      </c>
      <c r="J62" s="4">
        <v>1</v>
      </c>
      <c r="K62" s="4" t="s">
        <v>73</v>
      </c>
      <c r="L62" s="3" t="s">
        <v>7</v>
      </c>
      <c r="M62" s="3">
        <v>9</v>
      </c>
      <c r="N62" s="3">
        <f>38/1000</f>
        <v>3.7999999999999999E-2</v>
      </c>
      <c r="O62" s="4">
        <f>M62*N62</f>
        <v>0.34199999999999997</v>
      </c>
    </row>
    <row r="64" spans="2:15" x14ac:dyDescent="0.25">
      <c r="B64" s="8" t="s">
        <v>35</v>
      </c>
      <c r="C64" s="8"/>
      <c r="D64" s="8"/>
      <c r="E64" s="3"/>
      <c r="F64" s="4"/>
      <c r="G64" s="4"/>
      <c r="J64" s="8" t="s">
        <v>35</v>
      </c>
      <c r="K64" s="8"/>
      <c r="L64" s="8"/>
      <c r="M64" s="3"/>
      <c r="N64" s="4"/>
      <c r="O64" s="4"/>
    </row>
    <row r="65" spans="2:15" x14ac:dyDescent="0.25">
      <c r="B65" s="3" t="s">
        <v>1</v>
      </c>
      <c r="C65" s="3" t="s">
        <v>2</v>
      </c>
      <c r="D65" s="3" t="s">
        <v>3</v>
      </c>
      <c r="E65" s="3" t="s">
        <v>4</v>
      </c>
      <c r="F65" s="3" t="s">
        <v>5</v>
      </c>
      <c r="G65" s="3" t="s">
        <v>6</v>
      </c>
      <c r="J65" s="3" t="s">
        <v>1</v>
      </c>
      <c r="K65" s="3" t="s">
        <v>2</v>
      </c>
      <c r="L65" s="3" t="s">
        <v>3</v>
      </c>
      <c r="M65" s="3" t="s">
        <v>4</v>
      </c>
      <c r="N65" s="3" t="s">
        <v>5</v>
      </c>
      <c r="O65" s="3" t="s">
        <v>6</v>
      </c>
    </row>
    <row r="66" spans="2:15" x14ac:dyDescent="0.25">
      <c r="B66" s="4">
        <v>1</v>
      </c>
      <c r="C66" s="4" t="s">
        <v>16</v>
      </c>
      <c r="D66" s="3" t="s">
        <v>7</v>
      </c>
      <c r="E66" s="3">
        <v>5</v>
      </c>
      <c r="F66" s="3">
        <f>2*36/1000</f>
        <v>7.1999999999999995E-2</v>
      </c>
      <c r="G66" s="4">
        <f>E66*F66</f>
        <v>0.36</v>
      </c>
      <c r="J66" s="4">
        <v>1</v>
      </c>
      <c r="K66" s="4" t="s">
        <v>73</v>
      </c>
      <c r="L66" s="3" t="s">
        <v>7</v>
      </c>
      <c r="M66" s="3">
        <v>8</v>
      </c>
      <c r="N66" s="3">
        <f>38/1000</f>
        <v>3.7999999999999999E-2</v>
      </c>
      <c r="O66" s="4">
        <f>M66*N66</f>
        <v>0.30399999999999999</v>
      </c>
    </row>
    <row r="68" spans="2:15" x14ac:dyDescent="0.25">
      <c r="B68" s="8" t="s">
        <v>36</v>
      </c>
      <c r="C68" s="8"/>
      <c r="D68" s="8"/>
      <c r="E68" s="3"/>
      <c r="F68" s="4"/>
      <c r="G68" s="4"/>
      <c r="J68" s="8" t="s">
        <v>80</v>
      </c>
      <c r="K68" s="8"/>
      <c r="L68" s="8"/>
      <c r="M68" s="3"/>
      <c r="N68" s="4"/>
      <c r="O68" s="4"/>
    </row>
    <row r="69" spans="2:15" x14ac:dyDescent="0.25">
      <c r="B69" s="3" t="s">
        <v>1</v>
      </c>
      <c r="C69" s="3" t="s">
        <v>2</v>
      </c>
      <c r="D69" s="3" t="s">
        <v>3</v>
      </c>
      <c r="E69" s="3" t="s">
        <v>4</v>
      </c>
      <c r="F69" s="3" t="s">
        <v>5</v>
      </c>
      <c r="G69" s="3" t="s">
        <v>6</v>
      </c>
      <c r="J69" s="3" t="s">
        <v>1</v>
      </c>
      <c r="K69" s="3" t="s">
        <v>2</v>
      </c>
      <c r="L69" s="3" t="s">
        <v>3</v>
      </c>
      <c r="M69" s="3" t="s">
        <v>4</v>
      </c>
      <c r="N69" s="3" t="s">
        <v>5</v>
      </c>
      <c r="O69" s="3" t="s">
        <v>6</v>
      </c>
    </row>
    <row r="70" spans="2:15" x14ac:dyDescent="0.25">
      <c r="B70" s="4">
        <v>1</v>
      </c>
      <c r="C70" s="4" t="s">
        <v>16</v>
      </c>
      <c r="D70" s="3" t="s">
        <v>7</v>
      </c>
      <c r="E70" s="3">
        <v>20</v>
      </c>
      <c r="F70" s="3">
        <f>2*36/1000</f>
        <v>7.1999999999999995E-2</v>
      </c>
      <c r="G70" s="4">
        <f>E70*F70</f>
        <v>1.44</v>
      </c>
      <c r="J70" s="4">
        <v>1</v>
      </c>
      <c r="K70" s="4" t="s">
        <v>73</v>
      </c>
      <c r="L70" s="3" t="s">
        <v>7</v>
      </c>
      <c r="M70" s="3">
        <v>15</v>
      </c>
      <c r="N70" s="3">
        <f>38/1000</f>
        <v>3.7999999999999999E-2</v>
      </c>
      <c r="O70" s="4">
        <f>M70*N70</f>
        <v>0.56999999999999995</v>
      </c>
    </row>
    <row r="71" spans="2:15" x14ac:dyDescent="0.25">
      <c r="B71" s="1"/>
      <c r="C71" s="1"/>
      <c r="J71" s="1"/>
      <c r="K71" s="1"/>
    </row>
    <row r="72" spans="2:15" x14ac:dyDescent="0.25">
      <c r="B72" s="7" t="s">
        <v>13</v>
      </c>
      <c r="C72" s="7"/>
      <c r="G72"/>
      <c r="J72" s="7" t="s">
        <v>13</v>
      </c>
      <c r="K72" s="7"/>
      <c r="O72"/>
    </row>
    <row r="74" spans="2:15" x14ac:dyDescent="0.25">
      <c r="B74" s="8" t="s">
        <v>37</v>
      </c>
      <c r="C74" s="8"/>
      <c r="D74" s="8"/>
      <c r="E74" s="3"/>
      <c r="F74" s="4"/>
      <c r="G74" s="4"/>
      <c r="J74" s="8" t="s">
        <v>49</v>
      </c>
      <c r="K74" s="8"/>
      <c r="L74" s="8"/>
      <c r="M74" s="3"/>
      <c r="N74" s="4"/>
      <c r="O74" s="4"/>
    </row>
    <row r="75" spans="2:15" x14ac:dyDescent="0.25">
      <c r="B75" s="3" t="s">
        <v>1</v>
      </c>
      <c r="C75" s="3" t="s">
        <v>2</v>
      </c>
      <c r="D75" s="3" t="s">
        <v>3</v>
      </c>
      <c r="E75" s="3" t="s">
        <v>4</v>
      </c>
      <c r="F75" s="3" t="s">
        <v>5</v>
      </c>
      <c r="G75" s="3" t="s">
        <v>6</v>
      </c>
      <c r="J75" s="3" t="s">
        <v>1</v>
      </c>
      <c r="K75" s="3" t="s">
        <v>2</v>
      </c>
      <c r="L75" s="3" t="s">
        <v>3</v>
      </c>
      <c r="M75" s="3" t="s">
        <v>4</v>
      </c>
      <c r="N75" s="3" t="s">
        <v>5</v>
      </c>
      <c r="O75" s="3" t="s">
        <v>6</v>
      </c>
    </row>
    <row r="76" spans="2:15" x14ac:dyDescent="0.25">
      <c r="B76" s="4">
        <v>1</v>
      </c>
      <c r="C76" s="4" t="s">
        <v>16</v>
      </c>
      <c r="D76" s="3" t="s">
        <v>7</v>
      </c>
      <c r="E76" s="3">
        <v>23</v>
      </c>
      <c r="F76" s="3">
        <f>2*36/1000</f>
        <v>7.1999999999999995E-2</v>
      </c>
      <c r="G76" s="4">
        <f>E76*F76</f>
        <v>1.6559999999999999</v>
      </c>
      <c r="J76" s="4">
        <v>1</v>
      </c>
      <c r="K76" s="4" t="s">
        <v>73</v>
      </c>
      <c r="L76" s="3" t="s">
        <v>7</v>
      </c>
      <c r="M76" s="3">
        <v>17</v>
      </c>
      <c r="N76" s="3">
        <f>38/1000</f>
        <v>3.7999999999999999E-2</v>
      </c>
      <c r="O76" s="4">
        <f>M76*N76</f>
        <v>0.64600000000000002</v>
      </c>
    </row>
    <row r="78" spans="2:15" x14ac:dyDescent="0.25">
      <c r="B78" s="8" t="s">
        <v>70</v>
      </c>
      <c r="C78" s="8"/>
      <c r="D78" s="8"/>
      <c r="E78" s="3"/>
      <c r="F78" s="4"/>
      <c r="G78" s="4"/>
      <c r="J78" s="8" t="s">
        <v>70</v>
      </c>
      <c r="K78" s="8"/>
      <c r="L78" s="8"/>
      <c r="M78" s="3"/>
      <c r="N78" s="4"/>
      <c r="O78" s="4"/>
    </row>
    <row r="79" spans="2:15" x14ac:dyDescent="0.25">
      <c r="B79" s="3" t="s">
        <v>1</v>
      </c>
      <c r="C79" s="3" t="s">
        <v>2</v>
      </c>
      <c r="D79" s="3" t="s">
        <v>3</v>
      </c>
      <c r="E79" s="3" t="s">
        <v>4</v>
      </c>
      <c r="F79" s="3" t="s">
        <v>5</v>
      </c>
      <c r="G79" s="3" t="s">
        <v>6</v>
      </c>
      <c r="J79" s="3" t="s">
        <v>1</v>
      </c>
      <c r="K79" s="3" t="s">
        <v>2</v>
      </c>
      <c r="L79" s="3" t="s">
        <v>3</v>
      </c>
      <c r="M79" s="3" t="s">
        <v>4</v>
      </c>
      <c r="N79" s="3" t="s">
        <v>5</v>
      </c>
      <c r="O79" s="3" t="s">
        <v>6</v>
      </c>
    </row>
    <row r="80" spans="2:15" x14ac:dyDescent="0.25">
      <c r="B80" s="4">
        <v>1</v>
      </c>
      <c r="C80" s="4" t="s">
        <v>16</v>
      </c>
      <c r="D80" s="3" t="s">
        <v>7</v>
      </c>
      <c r="E80" s="3">
        <v>7</v>
      </c>
      <c r="F80" s="3">
        <f>2*36/1000</f>
        <v>7.1999999999999995E-2</v>
      </c>
      <c r="G80" s="4">
        <f>E80*F80</f>
        <v>0.504</v>
      </c>
      <c r="J80" s="4">
        <v>1</v>
      </c>
      <c r="K80" s="4" t="s">
        <v>75</v>
      </c>
      <c r="L80" s="3" t="s">
        <v>48</v>
      </c>
      <c r="M80" s="3">
        <v>7</v>
      </c>
      <c r="N80" s="3">
        <f>36/1000</f>
        <v>3.5999999999999997E-2</v>
      </c>
      <c r="O80" s="4">
        <f>M80*N80</f>
        <v>0.252</v>
      </c>
    </row>
    <row r="81" spans="2:15" x14ac:dyDescent="0.25">
      <c r="B81" s="1"/>
      <c r="C81" s="1"/>
      <c r="F81" s="2"/>
      <c r="J81" s="1"/>
      <c r="K81" s="1"/>
      <c r="N81" s="2"/>
    </row>
    <row r="82" spans="2:15" x14ac:dyDescent="0.25">
      <c r="B82" s="8" t="s">
        <v>71</v>
      </c>
      <c r="C82" s="8"/>
      <c r="D82" s="8"/>
      <c r="E82" s="3"/>
      <c r="F82" s="4"/>
      <c r="G82" s="4"/>
      <c r="J82" s="8" t="s">
        <v>71</v>
      </c>
      <c r="K82" s="8"/>
      <c r="L82" s="8"/>
      <c r="M82" s="3"/>
      <c r="N82" s="4"/>
      <c r="O82" s="4"/>
    </row>
    <row r="83" spans="2:15" x14ac:dyDescent="0.25">
      <c r="B83" s="3" t="s">
        <v>1</v>
      </c>
      <c r="C83" s="3" t="s">
        <v>2</v>
      </c>
      <c r="D83" s="3" t="s">
        <v>3</v>
      </c>
      <c r="E83" s="3" t="s">
        <v>4</v>
      </c>
      <c r="F83" s="3" t="s">
        <v>5</v>
      </c>
      <c r="G83" s="3" t="s">
        <v>6</v>
      </c>
      <c r="J83" s="3" t="s">
        <v>1</v>
      </c>
      <c r="K83" s="3" t="s">
        <v>2</v>
      </c>
      <c r="L83" s="3" t="s">
        <v>3</v>
      </c>
      <c r="M83" s="3" t="s">
        <v>4</v>
      </c>
      <c r="N83" s="3" t="s">
        <v>5</v>
      </c>
      <c r="O83" s="3" t="s">
        <v>6</v>
      </c>
    </row>
    <row r="84" spans="2:15" x14ac:dyDescent="0.25">
      <c r="B84" s="4">
        <v>1</v>
      </c>
      <c r="C84" s="4" t="s">
        <v>16</v>
      </c>
      <c r="D84" s="3" t="s">
        <v>7</v>
      </c>
      <c r="E84" s="3">
        <v>14</v>
      </c>
      <c r="F84" s="3">
        <f>2*36/1000</f>
        <v>7.1999999999999995E-2</v>
      </c>
      <c r="G84" s="4">
        <f>E84*F84</f>
        <v>1.008</v>
      </c>
      <c r="J84" s="4">
        <v>1</v>
      </c>
      <c r="K84" s="4" t="s">
        <v>75</v>
      </c>
      <c r="L84" s="3" t="s">
        <v>48</v>
      </c>
      <c r="M84" s="3">
        <v>14</v>
      </c>
      <c r="N84" s="3">
        <f>36/1000</f>
        <v>3.5999999999999997E-2</v>
      </c>
      <c r="O84" s="4">
        <f>M84*N84</f>
        <v>0.504</v>
      </c>
    </row>
    <row r="86" spans="2:15" x14ac:dyDescent="0.25">
      <c r="B86" s="8" t="s">
        <v>72</v>
      </c>
      <c r="C86" s="8"/>
      <c r="D86" s="8"/>
      <c r="E86" s="3"/>
      <c r="F86" s="4"/>
      <c r="G86" s="4"/>
      <c r="J86" s="8" t="s">
        <v>72</v>
      </c>
      <c r="K86" s="8"/>
      <c r="L86" s="8"/>
      <c r="M86" s="3"/>
      <c r="N86" s="4"/>
      <c r="O86" s="4"/>
    </row>
    <row r="87" spans="2:15" x14ac:dyDescent="0.25">
      <c r="B87" s="3" t="s">
        <v>1</v>
      </c>
      <c r="C87" s="3" t="s">
        <v>2</v>
      </c>
      <c r="D87" s="3" t="s">
        <v>3</v>
      </c>
      <c r="E87" s="3" t="s">
        <v>4</v>
      </c>
      <c r="F87" s="3" t="s">
        <v>5</v>
      </c>
      <c r="G87" s="3" t="s">
        <v>6</v>
      </c>
      <c r="J87" s="3" t="s">
        <v>1</v>
      </c>
      <c r="K87" s="3" t="s">
        <v>2</v>
      </c>
      <c r="L87" s="3" t="s">
        <v>3</v>
      </c>
      <c r="M87" s="3" t="s">
        <v>4</v>
      </c>
      <c r="N87" s="3" t="s">
        <v>5</v>
      </c>
      <c r="O87" s="3" t="s">
        <v>6</v>
      </c>
    </row>
    <row r="88" spans="2:15" x14ac:dyDescent="0.25">
      <c r="B88" s="4">
        <v>1</v>
      </c>
      <c r="C88" s="4" t="s">
        <v>16</v>
      </c>
      <c r="D88" s="3" t="s">
        <v>7</v>
      </c>
      <c r="E88" s="3">
        <v>26</v>
      </c>
      <c r="F88" s="3">
        <f>2*36/1000</f>
        <v>7.1999999999999995E-2</v>
      </c>
      <c r="G88" s="4">
        <f>E88*F88</f>
        <v>1.8719999999999999</v>
      </c>
      <c r="J88" s="4">
        <v>1</v>
      </c>
      <c r="K88" s="4" t="s">
        <v>73</v>
      </c>
      <c r="L88" s="3" t="s">
        <v>7</v>
      </c>
      <c r="M88" s="3">
        <v>14</v>
      </c>
      <c r="N88" s="3">
        <f>38/1000</f>
        <v>3.7999999999999999E-2</v>
      </c>
      <c r="O88" s="4">
        <f>M88*N88</f>
        <v>0.53200000000000003</v>
      </c>
    </row>
    <row r="89" spans="2:15" x14ac:dyDescent="0.25">
      <c r="B89" s="4"/>
      <c r="C89" s="4"/>
      <c r="D89" s="3"/>
      <c r="E89" s="3"/>
      <c r="F89" s="3"/>
      <c r="G89" s="6"/>
      <c r="J89" s="4">
        <v>2</v>
      </c>
      <c r="K89" s="4" t="s">
        <v>76</v>
      </c>
      <c r="L89" s="3" t="s">
        <v>7</v>
      </c>
      <c r="M89" s="3">
        <v>2</v>
      </c>
      <c r="N89" s="3">
        <f>47/1000</f>
        <v>4.7E-2</v>
      </c>
      <c r="O89" s="4">
        <f>M89*N89</f>
        <v>9.4E-2</v>
      </c>
    </row>
    <row r="90" spans="2:15" x14ac:dyDescent="0.25">
      <c r="G90"/>
      <c r="O90"/>
    </row>
    <row r="91" spans="2:15" x14ac:dyDescent="0.25">
      <c r="B91" s="8" t="s">
        <v>50</v>
      </c>
      <c r="C91" s="8"/>
      <c r="D91" s="8"/>
      <c r="E91" s="3"/>
      <c r="F91" s="4"/>
      <c r="G91" s="4"/>
      <c r="J91" s="8" t="s">
        <v>50</v>
      </c>
      <c r="K91" s="8"/>
      <c r="L91" s="8"/>
      <c r="M91" s="3"/>
      <c r="N91" s="4"/>
      <c r="O91" s="4"/>
    </row>
    <row r="92" spans="2:15" x14ac:dyDescent="0.25">
      <c r="B92" s="3" t="s">
        <v>1</v>
      </c>
      <c r="C92" s="3" t="s">
        <v>2</v>
      </c>
      <c r="D92" s="3" t="s">
        <v>3</v>
      </c>
      <c r="E92" s="3" t="s">
        <v>4</v>
      </c>
      <c r="F92" s="3" t="s">
        <v>5</v>
      </c>
      <c r="G92" s="3" t="s">
        <v>6</v>
      </c>
      <c r="J92" s="3" t="s">
        <v>1</v>
      </c>
      <c r="K92" s="3" t="s">
        <v>2</v>
      </c>
      <c r="L92" s="3" t="s">
        <v>3</v>
      </c>
      <c r="M92" s="3" t="s">
        <v>4</v>
      </c>
      <c r="N92" s="3" t="s">
        <v>5</v>
      </c>
      <c r="O92" s="3" t="s">
        <v>6</v>
      </c>
    </row>
    <row r="93" spans="2:15" x14ac:dyDescent="0.25">
      <c r="B93" s="4">
        <v>1</v>
      </c>
      <c r="C93" s="4" t="s">
        <v>16</v>
      </c>
      <c r="D93" s="3" t="s">
        <v>7</v>
      </c>
      <c r="E93" s="3">
        <v>8</v>
      </c>
      <c r="F93" s="3">
        <f>2*36/1000</f>
        <v>7.1999999999999995E-2</v>
      </c>
      <c r="G93" s="4">
        <f>E93*F93</f>
        <v>0.57599999999999996</v>
      </c>
      <c r="J93" s="4">
        <v>1</v>
      </c>
      <c r="K93" s="4" t="s">
        <v>73</v>
      </c>
      <c r="L93" s="3" t="s">
        <v>7</v>
      </c>
      <c r="M93" s="3">
        <v>8</v>
      </c>
      <c r="N93" s="3">
        <f>38/1000</f>
        <v>3.7999999999999999E-2</v>
      </c>
      <c r="O93" s="4">
        <f>M93*N93</f>
        <v>0.30399999999999999</v>
      </c>
    </row>
    <row r="95" spans="2:15" x14ac:dyDescent="0.25">
      <c r="B95" s="8" t="s">
        <v>51</v>
      </c>
      <c r="C95" s="8"/>
      <c r="D95" s="8"/>
      <c r="E95" s="3"/>
      <c r="F95" s="4"/>
      <c r="G95" s="4"/>
      <c r="J95" s="8" t="s">
        <v>51</v>
      </c>
      <c r="K95" s="8"/>
      <c r="L95" s="8"/>
      <c r="M95" s="3"/>
      <c r="N95" s="4"/>
      <c r="O95" s="4"/>
    </row>
    <row r="96" spans="2:15" x14ac:dyDescent="0.25">
      <c r="B96" s="3" t="s">
        <v>1</v>
      </c>
      <c r="C96" s="3" t="s">
        <v>2</v>
      </c>
      <c r="D96" s="3" t="s">
        <v>3</v>
      </c>
      <c r="E96" s="3" t="s">
        <v>4</v>
      </c>
      <c r="F96" s="3" t="s">
        <v>5</v>
      </c>
      <c r="G96" s="3" t="s">
        <v>6</v>
      </c>
      <c r="J96" s="3" t="s">
        <v>1</v>
      </c>
      <c r="K96" s="3" t="s">
        <v>2</v>
      </c>
      <c r="L96" s="3" t="s">
        <v>3</v>
      </c>
      <c r="M96" s="3" t="s">
        <v>4</v>
      </c>
      <c r="N96" s="3" t="s">
        <v>5</v>
      </c>
      <c r="O96" s="3" t="s">
        <v>6</v>
      </c>
    </row>
    <row r="97" spans="2:15" x14ac:dyDescent="0.25">
      <c r="B97" s="4">
        <v>1</v>
      </c>
      <c r="C97" s="4" t="s">
        <v>16</v>
      </c>
      <c r="D97" s="3" t="s">
        <v>7</v>
      </c>
      <c r="E97" s="3">
        <v>19</v>
      </c>
      <c r="F97" s="3">
        <f>2*36/1000</f>
        <v>7.1999999999999995E-2</v>
      </c>
      <c r="G97" s="4">
        <f>E97*F97</f>
        <v>1.3679999999999999</v>
      </c>
      <c r="J97" s="4">
        <v>1</v>
      </c>
      <c r="K97" s="4" t="s">
        <v>73</v>
      </c>
      <c r="L97" s="3" t="s">
        <v>7</v>
      </c>
      <c r="M97" s="3">
        <v>18</v>
      </c>
      <c r="N97" s="3">
        <f>38/1000</f>
        <v>3.7999999999999999E-2</v>
      </c>
      <c r="O97" s="4">
        <f>M97*N97</f>
        <v>0.68399999999999994</v>
      </c>
    </row>
    <row r="99" spans="2:15" x14ac:dyDescent="0.25">
      <c r="B99" s="8" t="s">
        <v>52</v>
      </c>
      <c r="C99" s="8"/>
      <c r="D99" s="8"/>
      <c r="E99" s="3"/>
      <c r="F99" s="4"/>
      <c r="G99" s="4"/>
      <c r="J99" s="8" t="s">
        <v>52</v>
      </c>
      <c r="K99" s="8"/>
      <c r="L99" s="8"/>
      <c r="M99" s="3"/>
      <c r="N99" s="4"/>
      <c r="O99" s="4"/>
    </row>
    <row r="100" spans="2:15" x14ac:dyDescent="0.25">
      <c r="B100" s="3" t="s">
        <v>1</v>
      </c>
      <c r="C100" s="3" t="s">
        <v>2</v>
      </c>
      <c r="D100" s="3" t="s">
        <v>3</v>
      </c>
      <c r="E100" s="3" t="s">
        <v>4</v>
      </c>
      <c r="F100" s="3" t="s">
        <v>5</v>
      </c>
      <c r="G100" s="3" t="s">
        <v>6</v>
      </c>
      <c r="J100" s="3" t="s">
        <v>1</v>
      </c>
      <c r="K100" s="3" t="s">
        <v>2</v>
      </c>
      <c r="L100" s="3" t="s">
        <v>3</v>
      </c>
      <c r="M100" s="3" t="s">
        <v>4</v>
      </c>
      <c r="N100" s="3" t="s">
        <v>5</v>
      </c>
      <c r="O100" s="3" t="s">
        <v>6</v>
      </c>
    </row>
    <row r="101" spans="2:15" x14ac:dyDescent="0.25">
      <c r="B101" s="4">
        <v>1</v>
      </c>
      <c r="C101" s="4" t="s">
        <v>16</v>
      </c>
      <c r="D101" s="3" t="s">
        <v>7</v>
      </c>
      <c r="E101" s="3">
        <v>7</v>
      </c>
      <c r="F101" s="3">
        <f>2*36/1000</f>
        <v>7.1999999999999995E-2</v>
      </c>
      <c r="G101" s="4">
        <f>E101*F101</f>
        <v>0.504</v>
      </c>
      <c r="J101" s="4">
        <v>1</v>
      </c>
      <c r="K101" s="4" t="s">
        <v>73</v>
      </c>
      <c r="L101" s="3" t="s">
        <v>7</v>
      </c>
      <c r="M101" s="3">
        <v>4</v>
      </c>
      <c r="N101" s="3">
        <f>38/1000</f>
        <v>3.7999999999999999E-2</v>
      </c>
      <c r="O101" s="4">
        <f>M101*N101</f>
        <v>0.152</v>
      </c>
    </row>
    <row r="103" spans="2:15" x14ac:dyDescent="0.25">
      <c r="B103" s="8" t="s">
        <v>53</v>
      </c>
      <c r="C103" s="8"/>
      <c r="D103" s="8"/>
      <c r="E103" s="3"/>
      <c r="F103" s="4"/>
      <c r="G103" s="4"/>
      <c r="J103" s="8" t="s">
        <v>53</v>
      </c>
      <c r="K103" s="8"/>
      <c r="L103" s="8"/>
      <c r="M103" s="3"/>
      <c r="N103" s="4"/>
      <c r="O103" s="4"/>
    </row>
    <row r="104" spans="2:15" x14ac:dyDescent="0.25">
      <c r="B104" s="3" t="s">
        <v>1</v>
      </c>
      <c r="C104" s="3" t="s">
        <v>2</v>
      </c>
      <c r="D104" s="3" t="s">
        <v>3</v>
      </c>
      <c r="E104" s="3" t="s">
        <v>4</v>
      </c>
      <c r="F104" s="3" t="s">
        <v>5</v>
      </c>
      <c r="G104" s="3" t="s">
        <v>6</v>
      </c>
      <c r="J104" s="3" t="s">
        <v>1</v>
      </c>
      <c r="K104" s="3" t="s">
        <v>2</v>
      </c>
      <c r="L104" s="3" t="s">
        <v>3</v>
      </c>
      <c r="M104" s="3" t="s">
        <v>4</v>
      </c>
      <c r="N104" s="3" t="s">
        <v>5</v>
      </c>
      <c r="O104" s="3" t="s">
        <v>6</v>
      </c>
    </row>
    <row r="105" spans="2:15" x14ac:dyDescent="0.25">
      <c r="B105" s="4">
        <v>1</v>
      </c>
      <c r="C105" s="4" t="s">
        <v>16</v>
      </c>
      <c r="D105" s="3" t="s">
        <v>7</v>
      </c>
      <c r="E105" s="3">
        <v>20</v>
      </c>
      <c r="F105" s="3">
        <f>2*36/1000</f>
        <v>7.1999999999999995E-2</v>
      </c>
      <c r="G105" s="4">
        <f>E105*F105</f>
        <v>1.44</v>
      </c>
      <c r="J105" s="4">
        <v>1</v>
      </c>
      <c r="K105" s="4" t="s">
        <v>73</v>
      </c>
      <c r="L105" s="3" t="s">
        <v>7</v>
      </c>
      <c r="M105" s="3">
        <v>15</v>
      </c>
      <c r="N105" s="3">
        <f>38/1000</f>
        <v>3.7999999999999999E-2</v>
      </c>
      <c r="O105" s="4">
        <f>M105*N105</f>
        <v>0.56999999999999995</v>
      </c>
    </row>
    <row r="107" spans="2:15" x14ac:dyDescent="0.25">
      <c r="B107" s="8" t="s">
        <v>54</v>
      </c>
      <c r="C107" s="8"/>
      <c r="D107" s="8"/>
      <c r="E107" s="3"/>
      <c r="F107" s="4"/>
      <c r="G107" s="4"/>
      <c r="J107" s="8" t="s">
        <v>54</v>
      </c>
      <c r="K107" s="8"/>
      <c r="L107" s="8"/>
      <c r="M107" s="3"/>
      <c r="N107" s="4"/>
      <c r="O107" s="4"/>
    </row>
    <row r="108" spans="2:15" x14ac:dyDescent="0.25">
      <c r="B108" s="3" t="s">
        <v>1</v>
      </c>
      <c r="C108" s="3" t="s">
        <v>2</v>
      </c>
      <c r="D108" s="3" t="s">
        <v>3</v>
      </c>
      <c r="E108" s="3" t="s">
        <v>4</v>
      </c>
      <c r="F108" s="3" t="s">
        <v>5</v>
      </c>
      <c r="G108" s="3" t="s">
        <v>6</v>
      </c>
      <c r="J108" s="3" t="s">
        <v>1</v>
      </c>
      <c r="K108" s="3" t="s">
        <v>2</v>
      </c>
      <c r="L108" s="3" t="s">
        <v>3</v>
      </c>
      <c r="M108" s="3" t="s">
        <v>4</v>
      </c>
      <c r="N108" s="3" t="s">
        <v>5</v>
      </c>
      <c r="O108" s="3" t="s">
        <v>6</v>
      </c>
    </row>
    <row r="109" spans="2:15" x14ac:dyDescent="0.25">
      <c r="B109" s="4">
        <v>1</v>
      </c>
      <c r="C109" s="4" t="s">
        <v>16</v>
      </c>
      <c r="D109" s="3" t="s">
        <v>7</v>
      </c>
      <c r="E109" s="3">
        <v>6</v>
      </c>
      <c r="F109" s="3">
        <f>2*36/1000</f>
        <v>7.1999999999999995E-2</v>
      </c>
      <c r="G109" s="4">
        <f>E109*F109</f>
        <v>0.43199999999999994</v>
      </c>
      <c r="J109" s="4">
        <v>1</v>
      </c>
      <c r="K109" s="4" t="s">
        <v>73</v>
      </c>
      <c r="L109" s="3" t="s">
        <v>7</v>
      </c>
      <c r="M109" s="3">
        <v>3</v>
      </c>
      <c r="N109" s="3">
        <f>38/1000</f>
        <v>3.7999999999999999E-2</v>
      </c>
      <c r="O109" s="4">
        <f>M109*N109</f>
        <v>0.11399999999999999</v>
      </c>
    </row>
    <row r="111" spans="2:15" x14ac:dyDescent="0.25">
      <c r="B111" s="8" t="s">
        <v>55</v>
      </c>
      <c r="C111" s="8"/>
      <c r="D111" s="8"/>
      <c r="E111" s="3"/>
      <c r="F111" s="4"/>
      <c r="G111" s="4"/>
      <c r="J111" s="8" t="s">
        <v>55</v>
      </c>
      <c r="K111" s="8"/>
      <c r="L111" s="8"/>
      <c r="M111" s="3"/>
      <c r="N111" s="4"/>
      <c r="O111" s="4"/>
    </row>
    <row r="112" spans="2:15" x14ac:dyDescent="0.25">
      <c r="B112" s="3" t="s">
        <v>1</v>
      </c>
      <c r="C112" s="3" t="s">
        <v>2</v>
      </c>
      <c r="D112" s="3" t="s">
        <v>3</v>
      </c>
      <c r="E112" s="3" t="s">
        <v>4</v>
      </c>
      <c r="F112" s="3" t="s">
        <v>5</v>
      </c>
      <c r="G112" s="3" t="s">
        <v>6</v>
      </c>
      <c r="J112" s="3" t="s">
        <v>1</v>
      </c>
      <c r="K112" s="3" t="s">
        <v>2</v>
      </c>
      <c r="L112" s="3" t="s">
        <v>3</v>
      </c>
      <c r="M112" s="3" t="s">
        <v>4</v>
      </c>
      <c r="N112" s="3" t="s">
        <v>5</v>
      </c>
      <c r="O112" s="3" t="s">
        <v>6</v>
      </c>
    </row>
    <row r="113" spans="2:15" x14ac:dyDescent="0.25">
      <c r="B113" s="4">
        <v>1</v>
      </c>
      <c r="C113" s="4" t="s">
        <v>18</v>
      </c>
      <c r="D113" s="3" t="s">
        <v>7</v>
      </c>
      <c r="E113" s="3">
        <v>16</v>
      </c>
      <c r="F113" s="3">
        <f>3*36/1000</f>
        <v>0.108</v>
      </c>
      <c r="G113" s="4">
        <f>E113*F113</f>
        <v>1.728</v>
      </c>
      <c r="J113" s="4">
        <v>1</v>
      </c>
      <c r="K113" s="4" t="s">
        <v>73</v>
      </c>
      <c r="L113" s="3" t="s">
        <v>7</v>
      </c>
      <c r="M113" s="3">
        <v>8</v>
      </c>
      <c r="N113" s="3">
        <f>38/1000</f>
        <v>3.7999999999999999E-2</v>
      </c>
      <c r="O113" s="4">
        <f>M113*N113</f>
        <v>0.30399999999999999</v>
      </c>
    </row>
    <row r="114" spans="2:15" x14ac:dyDescent="0.25">
      <c r="B114" s="4">
        <v>2</v>
      </c>
      <c r="C114" s="4" t="s">
        <v>16</v>
      </c>
      <c r="D114" s="3" t="s">
        <v>7</v>
      </c>
      <c r="E114" s="3">
        <v>7</v>
      </c>
      <c r="F114" s="3">
        <f>2*36/1000</f>
        <v>7.1999999999999995E-2</v>
      </c>
      <c r="G114" s="4">
        <f>E114*F114</f>
        <v>0.504</v>
      </c>
      <c r="J114" s="4">
        <v>2</v>
      </c>
      <c r="K114" s="4" t="s">
        <v>73</v>
      </c>
      <c r="L114" s="3" t="s">
        <v>7</v>
      </c>
      <c r="M114" s="3">
        <v>2</v>
      </c>
      <c r="N114" s="3">
        <f>38/1000</f>
        <v>3.7999999999999999E-2</v>
      </c>
      <c r="O114" s="4">
        <f>M114*N114</f>
        <v>7.5999999999999998E-2</v>
      </c>
    </row>
    <row r="116" spans="2:15" x14ac:dyDescent="0.25">
      <c r="B116" s="8" t="s">
        <v>61</v>
      </c>
      <c r="C116" s="8"/>
      <c r="D116" s="8"/>
      <c r="E116" s="3"/>
      <c r="F116" s="4"/>
      <c r="G116" s="4"/>
      <c r="J116" s="8" t="s">
        <v>63</v>
      </c>
      <c r="K116" s="8"/>
      <c r="L116" s="8"/>
      <c r="M116" s="3"/>
      <c r="N116" s="4"/>
      <c r="O116" s="4"/>
    </row>
    <row r="117" spans="2:15" x14ac:dyDescent="0.25">
      <c r="B117" s="3" t="s">
        <v>1</v>
      </c>
      <c r="C117" s="3" t="s">
        <v>2</v>
      </c>
      <c r="D117" s="3" t="s">
        <v>3</v>
      </c>
      <c r="E117" s="3" t="s">
        <v>4</v>
      </c>
      <c r="F117" s="3" t="s">
        <v>5</v>
      </c>
      <c r="G117" s="3" t="s">
        <v>6</v>
      </c>
      <c r="J117" s="3" t="s">
        <v>1</v>
      </c>
      <c r="K117" s="3" t="s">
        <v>2</v>
      </c>
      <c r="L117" s="3" t="s">
        <v>3</v>
      </c>
      <c r="M117" s="3" t="s">
        <v>4</v>
      </c>
      <c r="N117" s="3" t="s">
        <v>5</v>
      </c>
      <c r="O117" s="3" t="s">
        <v>6</v>
      </c>
    </row>
    <row r="118" spans="2:15" x14ac:dyDescent="0.25">
      <c r="B118" s="4">
        <v>1</v>
      </c>
      <c r="C118" s="4" t="s">
        <v>16</v>
      </c>
      <c r="D118" s="3" t="s">
        <v>7</v>
      </c>
      <c r="E118" s="3">
        <v>8</v>
      </c>
      <c r="F118" s="3">
        <f>2*36/1000</f>
        <v>7.1999999999999995E-2</v>
      </c>
      <c r="G118" s="4">
        <f>E118*F118</f>
        <v>0.57599999999999996</v>
      </c>
      <c r="J118" s="4">
        <v>1</v>
      </c>
      <c r="K118" s="4" t="s">
        <v>73</v>
      </c>
      <c r="L118" s="3" t="s">
        <v>7</v>
      </c>
      <c r="M118" s="3">
        <v>7</v>
      </c>
      <c r="N118" s="3">
        <f>38/1000</f>
        <v>3.7999999999999999E-2</v>
      </c>
      <c r="O118" s="4">
        <f>M118*N118</f>
        <v>0.26600000000000001</v>
      </c>
    </row>
    <row r="120" spans="2:15" x14ac:dyDescent="0.25">
      <c r="B120" s="8" t="s">
        <v>14</v>
      </c>
      <c r="C120" s="8"/>
      <c r="D120" s="8"/>
      <c r="E120" s="3"/>
      <c r="F120" s="4"/>
      <c r="G120" s="4"/>
      <c r="J120" s="8" t="s">
        <v>14</v>
      </c>
      <c r="K120" s="8"/>
      <c r="L120" s="8"/>
      <c r="M120" s="3"/>
      <c r="N120" s="4"/>
      <c r="O120" s="4"/>
    </row>
    <row r="121" spans="2:15" x14ac:dyDescent="0.25">
      <c r="B121" s="3" t="s">
        <v>1</v>
      </c>
      <c r="C121" s="3" t="s">
        <v>2</v>
      </c>
      <c r="D121" s="3" t="s">
        <v>3</v>
      </c>
      <c r="E121" s="3" t="s">
        <v>4</v>
      </c>
      <c r="F121" s="3" t="s">
        <v>5</v>
      </c>
      <c r="G121" s="3" t="s">
        <v>6</v>
      </c>
      <c r="J121" s="3" t="s">
        <v>1</v>
      </c>
      <c r="K121" s="3" t="s">
        <v>2</v>
      </c>
      <c r="L121" s="3" t="s">
        <v>3</v>
      </c>
      <c r="M121" s="3" t="s">
        <v>4</v>
      </c>
      <c r="N121" s="3" t="s">
        <v>5</v>
      </c>
      <c r="O121" s="3" t="s">
        <v>6</v>
      </c>
    </row>
    <row r="122" spans="2:15" x14ac:dyDescent="0.25">
      <c r="B122" s="4">
        <v>1</v>
      </c>
      <c r="C122" s="4" t="s">
        <v>19</v>
      </c>
      <c r="D122" s="3" t="s">
        <v>8</v>
      </c>
      <c r="E122" s="3">
        <v>14</v>
      </c>
      <c r="F122" s="4">
        <f>400/1000</f>
        <v>0.4</v>
      </c>
      <c r="G122" s="4">
        <f>E122*F122</f>
        <v>5.6000000000000005</v>
      </c>
      <c r="J122" s="4">
        <v>1</v>
      </c>
      <c r="K122" s="4" t="s">
        <v>78</v>
      </c>
      <c r="L122" s="3" t="s">
        <v>8</v>
      </c>
      <c r="M122" s="3">
        <v>15</v>
      </c>
      <c r="N122" s="4">
        <f>100/1000</f>
        <v>0.1</v>
      </c>
      <c r="O122" s="4">
        <f>M122*N122</f>
        <v>1.5</v>
      </c>
    </row>
    <row r="124" spans="2:15" x14ac:dyDescent="0.25">
      <c r="B124" s="8" t="s">
        <v>15</v>
      </c>
      <c r="C124" s="8"/>
      <c r="D124" s="8"/>
      <c r="E124" s="3"/>
      <c r="F124" s="4"/>
      <c r="G124" s="4"/>
      <c r="J124" s="8" t="s">
        <v>15</v>
      </c>
      <c r="K124" s="8"/>
      <c r="L124" s="8"/>
      <c r="M124" s="3"/>
      <c r="N124" s="4"/>
      <c r="O124" s="4"/>
    </row>
    <row r="125" spans="2:15" x14ac:dyDescent="0.25">
      <c r="B125" s="3" t="s">
        <v>1</v>
      </c>
      <c r="C125" s="3" t="s">
        <v>2</v>
      </c>
      <c r="D125" s="3" t="s">
        <v>3</v>
      </c>
      <c r="E125" s="3" t="s">
        <v>4</v>
      </c>
      <c r="F125" s="3" t="s">
        <v>5</v>
      </c>
      <c r="G125" s="3" t="s">
        <v>6</v>
      </c>
      <c r="J125" s="3" t="s">
        <v>1</v>
      </c>
      <c r="K125" s="3" t="s">
        <v>2</v>
      </c>
      <c r="L125" s="3" t="s">
        <v>3</v>
      </c>
      <c r="M125" s="3" t="s">
        <v>4</v>
      </c>
      <c r="N125" s="3" t="s">
        <v>5</v>
      </c>
      <c r="O125" s="3" t="s">
        <v>6</v>
      </c>
    </row>
    <row r="126" spans="2:15" x14ac:dyDescent="0.25">
      <c r="B126" s="4">
        <v>1</v>
      </c>
      <c r="C126" s="4" t="s">
        <v>16</v>
      </c>
      <c r="D126" s="3" t="s">
        <v>7</v>
      </c>
      <c r="E126" s="3">
        <v>3</v>
      </c>
      <c r="F126" s="3">
        <f>2*36/1000</f>
        <v>7.1999999999999995E-2</v>
      </c>
      <c r="G126" s="4">
        <f>E126*F126</f>
        <v>0.21599999999999997</v>
      </c>
      <c r="J126" s="4">
        <v>1</v>
      </c>
      <c r="K126" s="4" t="s">
        <v>73</v>
      </c>
      <c r="L126" s="3" t="s">
        <v>7</v>
      </c>
      <c r="M126" s="3">
        <v>3</v>
      </c>
      <c r="N126" s="3">
        <f>38/1000</f>
        <v>3.7999999999999999E-2</v>
      </c>
      <c r="O126" s="4">
        <f>M126*N126</f>
        <v>0.11399999999999999</v>
      </c>
    </row>
    <row r="128" spans="2:15" x14ac:dyDescent="0.25">
      <c r="B128" s="8" t="s">
        <v>38</v>
      </c>
      <c r="C128" s="8"/>
      <c r="D128" s="8"/>
      <c r="E128" s="3"/>
      <c r="F128" s="4"/>
      <c r="G128" s="4"/>
      <c r="J128" s="8" t="s">
        <v>56</v>
      </c>
      <c r="K128" s="8"/>
      <c r="L128" s="8"/>
      <c r="M128" s="3"/>
      <c r="N128" s="4"/>
      <c r="O128" s="4"/>
    </row>
    <row r="129" spans="2:15" x14ac:dyDescent="0.25">
      <c r="B129" s="3" t="s">
        <v>1</v>
      </c>
      <c r="C129" s="3" t="s">
        <v>2</v>
      </c>
      <c r="D129" s="3" t="s">
        <v>3</v>
      </c>
      <c r="E129" s="3" t="s">
        <v>4</v>
      </c>
      <c r="F129" s="3" t="s">
        <v>5</v>
      </c>
      <c r="G129" s="3" t="s">
        <v>6</v>
      </c>
      <c r="J129" s="3" t="s">
        <v>1</v>
      </c>
      <c r="K129" s="3" t="s">
        <v>2</v>
      </c>
      <c r="L129" s="3" t="s">
        <v>3</v>
      </c>
      <c r="M129" s="3" t="s">
        <v>4</v>
      </c>
      <c r="N129" s="3" t="s">
        <v>5</v>
      </c>
      <c r="O129" s="3" t="s">
        <v>6</v>
      </c>
    </row>
    <row r="130" spans="2:15" x14ac:dyDescent="0.25">
      <c r="B130" s="4">
        <v>1</v>
      </c>
      <c r="C130" s="4" t="s">
        <v>16</v>
      </c>
      <c r="D130" s="3" t="s">
        <v>7</v>
      </c>
      <c r="E130" s="3">
        <v>6</v>
      </c>
      <c r="F130" s="3">
        <f>2*36/1000</f>
        <v>7.1999999999999995E-2</v>
      </c>
      <c r="G130" s="4">
        <f>E130*F130</f>
        <v>0.43199999999999994</v>
      </c>
      <c r="J130" s="4">
        <v>1</v>
      </c>
      <c r="K130" s="4" t="s">
        <v>73</v>
      </c>
      <c r="L130" s="3" t="s">
        <v>7</v>
      </c>
      <c r="M130" s="3">
        <v>3</v>
      </c>
      <c r="N130" s="3">
        <f>38/1000</f>
        <v>3.7999999999999999E-2</v>
      </c>
      <c r="O130" s="4">
        <f>M130*N130</f>
        <v>0.11399999999999999</v>
      </c>
    </row>
    <row r="132" spans="2:15" x14ac:dyDescent="0.25">
      <c r="B132" s="8" t="s">
        <v>39</v>
      </c>
      <c r="C132" s="8"/>
      <c r="D132" s="8"/>
      <c r="E132" s="3"/>
      <c r="F132" s="4"/>
      <c r="G132" s="4"/>
      <c r="J132" s="8" t="s">
        <v>59</v>
      </c>
      <c r="K132" s="8"/>
      <c r="L132" s="8"/>
      <c r="M132" s="3"/>
      <c r="N132" s="4"/>
      <c r="O132" s="4"/>
    </row>
    <row r="133" spans="2:15" x14ac:dyDescent="0.25">
      <c r="B133" s="3" t="s">
        <v>1</v>
      </c>
      <c r="C133" s="3" t="s">
        <v>2</v>
      </c>
      <c r="D133" s="3" t="s">
        <v>3</v>
      </c>
      <c r="E133" s="3" t="s">
        <v>4</v>
      </c>
      <c r="F133" s="3" t="s">
        <v>5</v>
      </c>
      <c r="G133" s="3" t="s">
        <v>6</v>
      </c>
      <c r="J133" s="3" t="s">
        <v>1</v>
      </c>
      <c r="K133" s="3" t="s">
        <v>2</v>
      </c>
      <c r="L133" s="3" t="s">
        <v>3</v>
      </c>
      <c r="M133" s="3" t="s">
        <v>4</v>
      </c>
      <c r="N133" s="3" t="s">
        <v>5</v>
      </c>
      <c r="O133" s="3" t="s">
        <v>6</v>
      </c>
    </row>
    <row r="134" spans="2:15" x14ac:dyDescent="0.25">
      <c r="B134" s="4">
        <v>1</v>
      </c>
      <c r="C134" s="4" t="s">
        <v>17</v>
      </c>
      <c r="D134" s="3" t="s">
        <v>9</v>
      </c>
      <c r="E134" s="3">
        <v>5</v>
      </c>
      <c r="F134" s="4">
        <f>60/1000</f>
        <v>0.06</v>
      </c>
      <c r="G134" s="4">
        <f>E134*F134</f>
        <v>0.3</v>
      </c>
      <c r="J134" s="4">
        <v>1</v>
      </c>
      <c r="K134" s="4" t="s">
        <v>77</v>
      </c>
      <c r="L134" s="3" t="s">
        <v>48</v>
      </c>
      <c r="M134" s="3">
        <v>3</v>
      </c>
      <c r="N134" s="4">
        <f>24/1000</f>
        <v>2.4E-2</v>
      </c>
      <c r="O134" s="4">
        <f>M134*N134</f>
        <v>7.2000000000000008E-2</v>
      </c>
    </row>
    <row r="136" spans="2:15" x14ac:dyDescent="0.25">
      <c r="B136" s="8" t="s">
        <v>40</v>
      </c>
      <c r="C136" s="8"/>
      <c r="D136" s="8"/>
      <c r="E136" s="3"/>
      <c r="F136" s="4"/>
      <c r="G136" s="4"/>
      <c r="J136" s="8" t="s">
        <v>58</v>
      </c>
      <c r="K136" s="8"/>
      <c r="L136" s="8"/>
      <c r="M136" s="3"/>
      <c r="N136" s="4"/>
      <c r="O136" s="4"/>
    </row>
    <row r="137" spans="2:15" x14ac:dyDescent="0.25">
      <c r="B137" s="3" t="s">
        <v>1</v>
      </c>
      <c r="C137" s="3" t="s">
        <v>2</v>
      </c>
      <c r="D137" s="3" t="s">
        <v>3</v>
      </c>
      <c r="E137" s="3" t="s">
        <v>4</v>
      </c>
      <c r="F137" s="3" t="s">
        <v>5</v>
      </c>
      <c r="G137" s="3" t="s">
        <v>6</v>
      </c>
      <c r="J137" s="3" t="s">
        <v>1</v>
      </c>
      <c r="K137" s="3" t="s">
        <v>2</v>
      </c>
      <c r="L137" s="3" t="s">
        <v>3</v>
      </c>
      <c r="M137" s="3" t="s">
        <v>4</v>
      </c>
      <c r="N137" s="3" t="s">
        <v>5</v>
      </c>
      <c r="O137" s="3" t="s">
        <v>6</v>
      </c>
    </row>
    <row r="138" spans="2:15" x14ac:dyDescent="0.25">
      <c r="B138" s="4">
        <v>1</v>
      </c>
      <c r="C138" s="4" t="s">
        <v>17</v>
      </c>
      <c r="D138" s="3" t="s">
        <v>7</v>
      </c>
      <c r="E138" s="3">
        <v>1</v>
      </c>
      <c r="F138" s="4">
        <f>60/1000</f>
        <v>0.06</v>
      </c>
      <c r="G138" s="4">
        <f>E138*F138</f>
        <v>0.06</v>
      </c>
      <c r="J138" s="4">
        <v>1</v>
      </c>
      <c r="K138" s="4" t="s">
        <v>75</v>
      </c>
      <c r="L138" s="3" t="s">
        <v>48</v>
      </c>
      <c r="M138" s="3">
        <v>1</v>
      </c>
      <c r="N138" s="4">
        <f>36/1000</f>
        <v>3.5999999999999997E-2</v>
      </c>
      <c r="O138" s="4">
        <f>M138*N138</f>
        <v>3.5999999999999997E-2</v>
      </c>
    </row>
    <row r="140" spans="2:15" x14ac:dyDescent="0.25">
      <c r="B140" s="8" t="s">
        <v>41</v>
      </c>
      <c r="C140" s="8"/>
      <c r="D140" s="8"/>
      <c r="E140" s="3"/>
      <c r="F140" s="4"/>
      <c r="G140" s="4"/>
      <c r="J140" s="8" t="s">
        <v>57</v>
      </c>
      <c r="K140" s="8"/>
      <c r="L140" s="8"/>
      <c r="M140" s="3"/>
      <c r="N140" s="4"/>
      <c r="O140" s="4"/>
    </row>
    <row r="141" spans="2:15" x14ac:dyDescent="0.25">
      <c r="B141" s="3" t="s">
        <v>1</v>
      </c>
      <c r="C141" s="3" t="s">
        <v>2</v>
      </c>
      <c r="D141" s="3" t="s">
        <v>3</v>
      </c>
      <c r="E141" s="3" t="s">
        <v>4</v>
      </c>
      <c r="F141" s="3" t="s">
        <v>5</v>
      </c>
      <c r="G141" s="3" t="s">
        <v>6</v>
      </c>
      <c r="J141" s="3" t="s">
        <v>1</v>
      </c>
      <c r="K141" s="3" t="s">
        <v>2</v>
      </c>
      <c r="L141" s="3" t="s">
        <v>3</v>
      </c>
      <c r="M141" s="3" t="s">
        <v>4</v>
      </c>
      <c r="N141" s="3" t="s">
        <v>5</v>
      </c>
      <c r="O141" s="3" t="s">
        <v>6</v>
      </c>
    </row>
    <row r="142" spans="2:15" x14ac:dyDescent="0.25">
      <c r="B142" s="4">
        <v>1</v>
      </c>
      <c r="C142" s="4" t="s">
        <v>16</v>
      </c>
      <c r="D142" s="3" t="s">
        <v>7</v>
      </c>
      <c r="E142" s="3">
        <v>6</v>
      </c>
      <c r="F142" s="3">
        <f>2*36/1000</f>
        <v>7.1999999999999995E-2</v>
      </c>
      <c r="G142" s="4">
        <f>E142*F142</f>
        <v>0.43199999999999994</v>
      </c>
      <c r="J142" s="4">
        <v>1</v>
      </c>
      <c r="K142" s="4" t="s">
        <v>73</v>
      </c>
      <c r="L142" s="3" t="s">
        <v>7</v>
      </c>
      <c r="M142" s="3">
        <v>4</v>
      </c>
      <c r="N142" s="3">
        <f>38/1000</f>
        <v>3.7999999999999999E-2</v>
      </c>
      <c r="O142" s="4">
        <f>M142*N142</f>
        <v>0.152</v>
      </c>
    </row>
    <row r="144" spans="2:15" x14ac:dyDescent="0.25">
      <c r="B144" s="8" t="s">
        <v>42</v>
      </c>
      <c r="C144" s="8"/>
      <c r="D144" s="8"/>
      <c r="E144" s="3"/>
      <c r="F144" s="4"/>
      <c r="G144" s="4"/>
      <c r="J144" s="8" t="s">
        <v>60</v>
      </c>
      <c r="K144" s="8"/>
      <c r="L144" s="8"/>
      <c r="M144" s="3"/>
      <c r="N144" s="4"/>
      <c r="O144" s="4"/>
    </row>
    <row r="145" spans="2:15" x14ac:dyDescent="0.25">
      <c r="B145" s="3" t="s">
        <v>1</v>
      </c>
      <c r="C145" s="3" t="s">
        <v>2</v>
      </c>
      <c r="D145" s="3" t="s">
        <v>3</v>
      </c>
      <c r="E145" s="3" t="s">
        <v>4</v>
      </c>
      <c r="F145" s="3" t="s">
        <v>5</v>
      </c>
      <c r="G145" s="3" t="s">
        <v>6</v>
      </c>
      <c r="J145" s="3" t="s">
        <v>1</v>
      </c>
      <c r="K145" s="3" t="s">
        <v>2</v>
      </c>
      <c r="L145" s="3" t="s">
        <v>3</v>
      </c>
      <c r="M145" s="3" t="s">
        <v>4</v>
      </c>
      <c r="N145" s="3" t="s">
        <v>5</v>
      </c>
      <c r="O145" s="3" t="s">
        <v>6</v>
      </c>
    </row>
    <row r="146" spans="2:15" x14ac:dyDescent="0.25">
      <c r="B146" s="4">
        <v>1</v>
      </c>
      <c r="C146" s="4" t="s">
        <v>17</v>
      </c>
      <c r="D146" s="3" t="s">
        <v>9</v>
      </c>
      <c r="E146" s="3">
        <v>5</v>
      </c>
      <c r="F146" s="4">
        <f>60/1000</f>
        <v>0.06</v>
      </c>
      <c r="G146" s="4">
        <f>E146*F146</f>
        <v>0.3</v>
      </c>
      <c r="J146" s="4">
        <v>1</v>
      </c>
      <c r="K146" s="4" t="s">
        <v>77</v>
      </c>
      <c r="L146" s="3" t="s">
        <v>48</v>
      </c>
      <c r="M146" s="3">
        <v>3</v>
      </c>
      <c r="N146" s="4">
        <f>24/1000</f>
        <v>2.4E-2</v>
      </c>
      <c r="O146" s="4">
        <f>M146*N146</f>
        <v>7.2000000000000008E-2</v>
      </c>
    </row>
    <row r="148" spans="2:15" x14ac:dyDescent="0.25">
      <c r="B148" s="8" t="s">
        <v>62</v>
      </c>
      <c r="C148" s="8"/>
      <c r="D148" s="8"/>
      <c r="E148" s="3"/>
      <c r="F148" s="4"/>
      <c r="G148" s="4"/>
      <c r="J148" s="8" t="s">
        <v>62</v>
      </c>
      <c r="K148" s="8"/>
      <c r="L148" s="8"/>
      <c r="M148" s="3"/>
      <c r="N148" s="4"/>
      <c r="O148" s="4"/>
    </row>
    <row r="149" spans="2:15" x14ac:dyDescent="0.25">
      <c r="B149" s="3" t="s">
        <v>1</v>
      </c>
      <c r="C149" s="3" t="s">
        <v>2</v>
      </c>
      <c r="D149" s="3" t="s">
        <v>3</v>
      </c>
      <c r="E149" s="3" t="s">
        <v>4</v>
      </c>
      <c r="F149" s="3" t="s">
        <v>5</v>
      </c>
      <c r="G149" s="3" t="s">
        <v>6</v>
      </c>
      <c r="J149" s="3" t="s">
        <v>1</v>
      </c>
      <c r="K149" s="3" t="s">
        <v>2</v>
      </c>
      <c r="L149" s="3" t="s">
        <v>3</v>
      </c>
      <c r="M149" s="3" t="s">
        <v>4</v>
      </c>
      <c r="N149" s="3" t="s">
        <v>5</v>
      </c>
      <c r="O149" s="3" t="s">
        <v>6</v>
      </c>
    </row>
    <row r="150" spans="2:15" x14ac:dyDescent="0.25">
      <c r="B150" s="4">
        <v>1</v>
      </c>
      <c r="C150" s="4" t="s">
        <v>16</v>
      </c>
      <c r="D150" s="3" t="s">
        <v>7</v>
      </c>
      <c r="E150" s="3">
        <v>9</v>
      </c>
      <c r="F150" s="3">
        <f>2*36/1000</f>
        <v>7.1999999999999995E-2</v>
      </c>
      <c r="G150" s="4">
        <f>E150*F150</f>
        <v>0.64799999999999991</v>
      </c>
      <c r="J150" s="4">
        <v>1</v>
      </c>
      <c r="K150" s="4" t="s">
        <v>73</v>
      </c>
      <c r="L150" s="3" t="s">
        <v>7</v>
      </c>
      <c r="M150" s="3">
        <v>4</v>
      </c>
      <c r="N150" s="3">
        <f>38/1000</f>
        <v>3.7999999999999999E-2</v>
      </c>
      <c r="O150" s="4">
        <f>M150*N150</f>
        <v>0.152</v>
      </c>
    </row>
    <row r="152" spans="2:15" x14ac:dyDescent="0.25">
      <c r="B152" s="8" t="s">
        <v>64</v>
      </c>
      <c r="C152" s="8"/>
      <c r="D152" s="8"/>
      <c r="E152" s="3"/>
      <c r="F152" s="4"/>
      <c r="G152" s="4"/>
      <c r="J152" s="8" t="s">
        <v>64</v>
      </c>
      <c r="K152" s="8"/>
      <c r="L152" s="8"/>
      <c r="M152" s="3"/>
      <c r="N152" s="4"/>
      <c r="O152" s="4"/>
    </row>
    <row r="153" spans="2:15" x14ac:dyDescent="0.25">
      <c r="B153" s="3" t="s">
        <v>1</v>
      </c>
      <c r="C153" s="3" t="s">
        <v>2</v>
      </c>
      <c r="D153" s="3" t="s">
        <v>3</v>
      </c>
      <c r="E153" s="3" t="s">
        <v>4</v>
      </c>
      <c r="F153" s="3" t="s">
        <v>5</v>
      </c>
      <c r="G153" s="3" t="s">
        <v>6</v>
      </c>
      <c r="J153" s="3" t="s">
        <v>1</v>
      </c>
      <c r="K153" s="3" t="s">
        <v>2</v>
      </c>
      <c r="L153" s="3" t="s">
        <v>3</v>
      </c>
      <c r="M153" s="3" t="s">
        <v>4</v>
      </c>
      <c r="N153" s="3" t="s">
        <v>5</v>
      </c>
      <c r="O153" s="3" t="s">
        <v>6</v>
      </c>
    </row>
    <row r="154" spans="2:15" x14ac:dyDescent="0.25">
      <c r="B154" s="4">
        <v>1</v>
      </c>
      <c r="C154" s="4" t="s">
        <v>16</v>
      </c>
      <c r="D154" s="3" t="s">
        <v>7</v>
      </c>
      <c r="E154" s="3">
        <v>2</v>
      </c>
      <c r="F154" s="3">
        <f>2*36/1000</f>
        <v>7.1999999999999995E-2</v>
      </c>
      <c r="G154" s="4">
        <f>E154*F154</f>
        <v>0.14399999999999999</v>
      </c>
      <c r="J154" s="4">
        <v>1</v>
      </c>
      <c r="K154" s="4" t="s">
        <v>73</v>
      </c>
      <c r="L154" s="3" t="s">
        <v>7</v>
      </c>
      <c r="M154" s="3">
        <v>2</v>
      </c>
      <c r="N154" s="3">
        <f>38/1000</f>
        <v>3.7999999999999999E-2</v>
      </c>
      <c r="O154" s="4">
        <f>M154*N154</f>
        <v>7.5999999999999998E-2</v>
      </c>
    </row>
    <row r="156" spans="2:15" x14ac:dyDescent="0.25">
      <c r="B156" s="8" t="s">
        <v>65</v>
      </c>
      <c r="C156" s="8"/>
      <c r="D156" s="8"/>
      <c r="E156" s="3"/>
      <c r="F156" s="4"/>
      <c r="G156" s="4"/>
      <c r="J156" s="8" t="s">
        <v>65</v>
      </c>
      <c r="K156" s="8"/>
      <c r="L156" s="8"/>
      <c r="M156" s="3"/>
      <c r="N156" s="4"/>
      <c r="O156" s="4"/>
    </row>
    <row r="157" spans="2:15" x14ac:dyDescent="0.25">
      <c r="B157" s="3" t="s">
        <v>1</v>
      </c>
      <c r="C157" s="3" t="s">
        <v>2</v>
      </c>
      <c r="D157" s="3" t="s">
        <v>3</v>
      </c>
      <c r="E157" s="3" t="s">
        <v>4</v>
      </c>
      <c r="F157" s="3" t="s">
        <v>5</v>
      </c>
      <c r="G157" s="3" t="s">
        <v>6</v>
      </c>
      <c r="J157" s="3" t="s">
        <v>1</v>
      </c>
      <c r="K157" s="3" t="s">
        <v>2</v>
      </c>
      <c r="L157" s="3" t="s">
        <v>3</v>
      </c>
      <c r="M157" s="3" t="s">
        <v>4</v>
      </c>
      <c r="N157" s="3" t="s">
        <v>5</v>
      </c>
      <c r="O157" s="3" t="s">
        <v>6</v>
      </c>
    </row>
    <row r="158" spans="2:15" x14ac:dyDescent="0.25">
      <c r="B158" s="4">
        <v>1</v>
      </c>
      <c r="C158" s="4" t="s">
        <v>16</v>
      </c>
      <c r="D158" s="3" t="s">
        <v>7</v>
      </c>
      <c r="E158" s="3">
        <v>2</v>
      </c>
      <c r="F158" s="3">
        <f>2*36/1000</f>
        <v>7.1999999999999995E-2</v>
      </c>
      <c r="G158" s="4">
        <f>E158*F158</f>
        <v>0.14399999999999999</v>
      </c>
      <c r="J158" s="4">
        <v>1</v>
      </c>
      <c r="K158" s="4" t="s">
        <v>73</v>
      </c>
      <c r="L158" s="3" t="s">
        <v>7</v>
      </c>
      <c r="M158" s="3">
        <v>2</v>
      </c>
      <c r="N158" s="3">
        <f>38/1000</f>
        <v>3.7999999999999999E-2</v>
      </c>
      <c r="O158" s="4">
        <f>M158*N158</f>
        <v>7.5999999999999998E-2</v>
      </c>
    </row>
    <row r="160" spans="2:15" x14ac:dyDescent="0.25">
      <c r="B160" s="8" t="s">
        <v>43</v>
      </c>
      <c r="C160" s="8"/>
      <c r="D160" s="8"/>
      <c r="E160" s="3"/>
      <c r="F160" s="4"/>
      <c r="G160" s="4"/>
      <c r="J160" s="8" t="s">
        <v>43</v>
      </c>
      <c r="K160" s="8"/>
      <c r="L160" s="8"/>
      <c r="M160" s="3"/>
      <c r="N160" s="4"/>
      <c r="O160" s="4"/>
    </row>
    <row r="161" spans="2:15" x14ac:dyDescent="0.25">
      <c r="B161" s="3" t="s">
        <v>1</v>
      </c>
      <c r="C161" s="3" t="s">
        <v>2</v>
      </c>
      <c r="D161" s="3" t="s">
        <v>3</v>
      </c>
      <c r="E161" s="3" t="s">
        <v>4</v>
      </c>
      <c r="F161" s="3" t="s">
        <v>5</v>
      </c>
      <c r="G161" s="3" t="s">
        <v>6</v>
      </c>
      <c r="J161" s="3" t="s">
        <v>1</v>
      </c>
      <c r="K161" s="3" t="s">
        <v>2</v>
      </c>
      <c r="L161" s="3" t="s">
        <v>3</v>
      </c>
      <c r="M161" s="3" t="s">
        <v>4</v>
      </c>
      <c r="N161" s="3" t="s">
        <v>5</v>
      </c>
      <c r="O161" s="3" t="s">
        <v>6</v>
      </c>
    </row>
    <row r="162" spans="2:15" x14ac:dyDescent="0.25">
      <c r="B162" s="4">
        <v>1</v>
      </c>
      <c r="C162" s="4" t="s">
        <v>16</v>
      </c>
      <c r="D162" s="3" t="s">
        <v>7</v>
      </c>
      <c r="E162" s="3">
        <v>14</v>
      </c>
      <c r="F162" s="3">
        <f>2*36/1000</f>
        <v>7.1999999999999995E-2</v>
      </c>
      <c r="G162" s="4">
        <f>E162*F162</f>
        <v>1.008</v>
      </c>
      <c r="J162" s="4">
        <v>1</v>
      </c>
      <c r="K162" s="4" t="s">
        <v>73</v>
      </c>
      <c r="L162" s="3" t="s">
        <v>7</v>
      </c>
      <c r="M162" s="3">
        <v>9</v>
      </c>
      <c r="N162" s="3">
        <f>38/1000</f>
        <v>3.7999999999999999E-2</v>
      </c>
      <c r="O162" s="4">
        <f>M162*N162</f>
        <v>0.34199999999999997</v>
      </c>
    </row>
    <row r="163" spans="2:15" x14ac:dyDescent="0.25">
      <c r="D163"/>
      <c r="E163"/>
      <c r="F163"/>
      <c r="G163"/>
      <c r="L163"/>
      <c r="M163"/>
      <c r="N163"/>
      <c r="O163"/>
    </row>
    <row r="164" spans="2:15" x14ac:dyDescent="0.25">
      <c r="B164" s="8" t="s">
        <v>69</v>
      </c>
      <c r="C164" s="8"/>
      <c r="D164" s="8"/>
      <c r="E164" s="3"/>
      <c r="F164" s="4"/>
      <c r="G164" s="4"/>
      <c r="J164" s="8" t="s">
        <v>69</v>
      </c>
      <c r="K164" s="8"/>
      <c r="L164" s="8"/>
      <c r="M164" s="3"/>
      <c r="N164" s="4"/>
      <c r="O164" s="4"/>
    </row>
    <row r="165" spans="2:15" x14ac:dyDescent="0.25">
      <c r="B165" s="3" t="s">
        <v>1</v>
      </c>
      <c r="C165" s="3" t="s">
        <v>2</v>
      </c>
      <c r="D165" s="3" t="s">
        <v>3</v>
      </c>
      <c r="E165" s="3" t="s">
        <v>4</v>
      </c>
      <c r="F165" s="3" t="s">
        <v>5</v>
      </c>
      <c r="G165" s="3" t="s">
        <v>6</v>
      </c>
      <c r="J165" s="3" t="s">
        <v>1</v>
      </c>
      <c r="K165" s="3" t="s">
        <v>2</v>
      </c>
      <c r="L165" s="3" t="s">
        <v>3</v>
      </c>
      <c r="M165" s="3" t="s">
        <v>4</v>
      </c>
      <c r="N165" s="3" t="s">
        <v>5</v>
      </c>
      <c r="O165" s="3" t="s">
        <v>6</v>
      </c>
    </row>
    <row r="166" spans="2:15" x14ac:dyDescent="0.25">
      <c r="B166" s="4">
        <v>1</v>
      </c>
      <c r="C166" s="4" t="s">
        <v>16</v>
      </c>
      <c r="D166" s="3" t="s">
        <v>7</v>
      </c>
      <c r="E166" s="3">
        <v>3</v>
      </c>
      <c r="F166" s="3">
        <f>2*36/1000</f>
        <v>7.1999999999999995E-2</v>
      </c>
      <c r="G166" s="4">
        <f>E166*F166</f>
        <v>0.21599999999999997</v>
      </c>
      <c r="J166" s="4">
        <v>1</v>
      </c>
      <c r="K166" s="4" t="s">
        <v>73</v>
      </c>
      <c r="L166" s="3" t="s">
        <v>7</v>
      </c>
      <c r="M166" s="3">
        <v>3</v>
      </c>
      <c r="N166" s="3">
        <f>38/1000</f>
        <v>3.7999999999999999E-2</v>
      </c>
      <c r="O166" s="4">
        <f>M166*N166</f>
        <v>0.11399999999999999</v>
      </c>
    </row>
    <row r="168" spans="2:15" x14ac:dyDescent="0.25">
      <c r="B168" s="8" t="s">
        <v>44</v>
      </c>
      <c r="C168" s="8"/>
      <c r="D168" s="8"/>
      <c r="E168" s="3"/>
      <c r="F168" s="4"/>
      <c r="G168" s="4"/>
      <c r="J168" s="8" t="s">
        <v>44</v>
      </c>
      <c r="K168" s="8"/>
      <c r="L168" s="8"/>
      <c r="M168" s="3"/>
      <c r="N168" s="4"/>
      <c r="O168" s="4"/>
    </row>
    <row r="169" spans="2:15" x14ac:dyDescent="0.25">
      <c r="B169" s="3" t="s">
        <v>1</v>
      </c>
      <c r="C169" s="3" t="s">
        <v>2</v>
      </c>
      <c r="D169" s="3" t="s">
        <v>3</v>
      </c>
      <c r="E169" s="3" t="s">
        <v>4</v>
      </c>
      <c r="F169" s="3" t="s">
        <v>5</v>
      </c>
      <c r="G169" s="3" t="s">
        <v>6</v>
      </c>
      <c r="J169" s="3" t="s">
        <v>1</v>
      </c>
      <c r="K169" s="3" t="s">
        <v>2</v>
      </c>
      <c r="L169" s="3" t="s">
        <v>3</v>
      </c>
      <c r="M169" s="3" t="s">
        <v>4</v>
      </c>
      <c r="N169" s="3" t="s">
        <v>5</v>
      </c>
      <c r="O169" s="3" t="s">
        <v>6</v>
      </c>
    </row>
    <row r="170" spans="2:15" x14ac:dyDescent="0.25">
      <c r="B170" s="4">
        <v>1</v>
      </c>
      <c r="C170" s="4" t="s">
        <v>20</v>
      </c>
      <c r="D170" s="3" t="s">
        <v>7</v>
      </c>
      <c r="E170" s="3">
        <v>26</v>
      </c>
      <c r="F170" s="4">
        <f>2*18/1000</f>
        <v>3.5999999999999997E-2</v>
      </c>
      <c r="G170" s="4">
        <f>E170*F170</f>
        <v>0.93599999999999994</v>
      </c>
      <c r="J170" s="4">
        <v>1</v>
      </c>
      <c r="K170" s="4" t="s">
        <v>73</v>
      </c>
      <c r="L170" s="3" t="s">
        <v>7</v>
      </c>
      <c r="M170" s="3">
        <v>12</v>
      </c>
      <c r="N170" s="3">
        <f>38/1000</f>
        <v>3.7999999999999999E-2</v>
      </c>
      <c r="O170" s="4">
        <f>M170*N170</f>
        <v>0.45599999999999996</v>
      </c>
    </row>
    <row r="172" spans="2:15" x14ac:dyDescent="0.25">
      <c r="B172" s="8" t="s">
        <v>66</v>
      </c>
      <c r="C172" s="8"/>
      <c r="D172" s="8"/>
      <c r="E172" s="3"/>
      <c r="F172" s="4"/>
      <c r="G172" s="4"/>
      <c r="J172" s="8" t="s">
        <v>66</v>
      </c>
      <c r="K172" s="8"/>
      <c r="L172" s="8"/>
      <c r="M172" s="3"/>
      <c r="N172" s="4"/>
      <c r="O172" s="4"/>
    </row>
    <row r="173" spans="2:15" x14ac:dyDescent="0.25">
      <c r="B173" s="3" t="s">
        <v>1</v>
      </c>
      <c r="C173" s="3" t="s">
        <v>2</v>
      </c>
      <c r="D173" s="3" t="s">
        <v>3</v>
      </c>
      <c r="E173" s="3" t="s">
        <v>4</v>
      </c>
      <c r="F173" s="3" t="s">
        <v>5</v>
      </c>
      <c r="G173" s="3" t="s">
        <v>6</v>
      </c>
      <c r="J173" s="3" t="s">
        <v>1</v>
      </c>
      <c r="K173" s="3" t="s">
        <v>2</v>
      </c>
      <c r="L173" s="3" t="s">
        <v>3</v>
      </c>
      <c r="M173" s="3" t="s">
        <v>4</v>
      </c>
      <c r="N173" s="3" t="s">
        <v>5</v>
      </c>
      <c r="O173" s="3" t="s">
        <v>6</v>
      </c>
    </row>
    <row r="174" spans="2:15" x14ac:dyDescent="0.25">
      <c r="B174" s="4">
        <v>1</v>
      </c>
      <c r="C174" s="4" t="s">
        <v>16</v>
      </c>
      <c r="D174" s="3" t="s">
        <v>7</v>
      </c>
      <c r="E174" s="3">
        <v>11</v>
      </c>
      <c r="F174" s="3">
        <f>2*36/1000</f>
        <v>7.1999999999999995E-2</v>
      </c>
      <c r="G174" s="4">
        <f>E174*F174</f>
        <v>0.79199999999999993</v>
      </c>
      <c r="J174" s="4">
        <v>1</v>
      </c>
      <c r="K174" s="4" t="s">
        <v>73</v>
      </c>
      <c r="L174" s="3" t="s">
        <v>7</v>
      </c>
      <c r="M174" s="3">
        <v>9</v>
      </c>
      <c r="N174" s="3">
        <f>38/1000</f>
        <v>3.7999999999999999E-2</v>
      </c>
      <c r="O174" s="4">
        <f>M174*N174</f>
        <v>0.34199999999999997</v>
      </c>
    </row>
    <row r="176" spans="2:15" x14ac:dyDescent="0.25">
      <c r="B176" s="8" t="s">
        <v>45</v>
      </c>
      <c r="C176" s="8"/>
      <c r="D176" s="8"/>
      <c r="E176" s="3"/>
      <c r="F176" s="4"/>
      <c r="G176" s="4"/>
      <c r="J176" s="8" t="s">
        <v>67</v>
      </c>
      <c r="K176" s="8"/>
      <c r="L176" s="8"/>
      <c r="M176" s="3"/>
      <c r="N176" s="4"/>
      <c r="O176" s="4"/>
    </row>
    <row r="177" spans="2:15" x14ac:dyDescent="0.25">
      <c r="B177" s="3" t="s">
        <v>1</v>
      </c>
      <c r="C177" s="3" t="s">
        <v>2</v>
      </c>
      <c r="D177" s="3" t="s">
        <v>3</v>
      </c>
      <c r="E177" s="3" t="s">
        <v>4</v>
      </c>
      <c r="F177" s="3" t="s">
        <v>5</v>
      </c>
      <c r="G177" s="3" t="s">
        <v>6</v>
      </c>
      <c r="J177" s="3" t="s">
        <v>1</v>
      </c>
      <c r="K177" s="3" t="s">
        <v>2</v>
      </c>
      <c r="L177" s="3" t="s">
        <v>3</v>
      </c>
      <c r="M177" s="3" t="s">
        <v>4</v>
      </c>
      <c r="N177" s="3" t="s">
        <v>5</v>
      </c>
      <c r="O177" s="3" t="s">
        <v>6</v>
      </c>
    </row>
    <row r="178" spans="2:15" x14ac:dyDescent="0.25">
      <c r="B178" s="4">
        <v>1</v>
      </c>
      <c r="C178" s="4" t="s">
        <v>16</v>
      </c>
      <c r="D178" s="3" t="s">
        <v>7</v>
      </c>
      <c r="E178" s="3">
        <v>6</v>
      </c>
      <c r="F178" s="3">
        <f>2*36/1000</f>
        <v>7.1999999999999995E-2</v>
      </c>
      <c r="G178" s="4">
        <f>E178*F178</f>
        <v>0.43199999999999994</v>
      </c>
      <c r="J178" s="4">
        <v>1</v>
      </c>
      <c r="K178" s="4" t="s">
        <v>73</v>
      </c>
      <c r="L178" s="3" t="s">
        <v>7</v>
      </c>
      <c r="M178" s="3">
        <v>4</v>
      </c>
      <c r="N178" s="3">
        <f>38/1000</f>
        <v>3.7999999999999999E-2</v>
      </c>
      <c r="O178" s="4">
        <f>M178*N178</f>
        <v>0.152</v>
      </c>
    </row>
    <row r="180" spans="2:15" x14ac:dyDescent="0.25">
      <c r="B180" s="8" t="s">
        <v>46</v>
      </c>
      <c r="C180" s="8"/>
      <c r="D180" s="8"/>
      <c r="E180" s="3"/>
      <c r="F180" s="4"/>
      <c r="G180" s="4"/>
      <c r="J180" s="8" t="s">
        <v>68</v>
      </c>
      <c r="K180" s="8"/>
      <c r="L180" s="8"/>
      <c r="M180" s="3"/>
      <c r="N180" s="4"/>
      <c r="O180" s="4"/>
    </row>
    <row r="181" spans="2:15" x14ac:dyDescent="0.25">
      <c r="B181" s="3" t="s">
        <v>1</v>
      </c>
      <c r="C181" s="3" t="s">
        <v>2</v>
      </c>
      <c r="D181" s="3" t="s">
        <v>3</v>
      </c>
      <c r="E181" s="3" t="s">
        <v>4</v>
      </c>
      <c r="F181" s="3" t="s">
        <v>5</v>
      </c>
      <c r="G181" s="3" t="s">
        <v>6</v>
      </c>
      <c r="J181" s="3" t="s">
        <v>1</v>
      </c>
      <c r="K181" s="3" t="s">
        <v>2</v>
      </c>
      <c r="L181" s="3" t="s">
        <v>3</v>
      </c>
      <c r="M181" s="3" t="s">
        <v>4</v>
      </c>
      <c r="N181" s="3" t="s">
        <v>5</v>
      </c>
      <c r="O181" s="3" t="s">
        <v>6</v>
      </c>
    </row>
    <row r="182" spans="2:15" x14ac:dyDescent="0.25">
      <c r="B182" s="4">
        <v>1</v>
      </c>
      <c r="C182" s="4" t="s">
        <v>16</v>
      </c>
      <c r="D182" s="3" t="s">
        <v>7</v>
      </c>
      <c r="E182" s="3">
        <v>4</v>
      </c>
      <c r="F182" s="3">
        <f>2*36/1000</f>
        <v>7.1999999999999995E-2</v>
      </c>
      <c r="G182" s="4">
        <f>E182*F182</f>
        <v>0.28799999999999998</v>
      </c>
      <c r="J182" s="4">
        <v>1</v>
      </c>
      <c r="K182" s="4" t="s">
        <v>73</v>
      </c>
      <c r="L182" s="3" t="s">
        <v>7</v>
      </c>
      <c r="M182" s="3">
        <v>4</v>
      </c>
      <c r="N182" s="3">
        <f>38/1000</f>
        <v>3.7999999999999999E-2</v>
      </c>
      <c r="O182" s="4">
        <f>M182*N182</f>
        <v>0.152</v>
      </c>
    </row>
    <row r="183" spans="2:15" x14ac:dyDescent="0.25">
      <c r="B183" s="1"/>
      <c r="C183" s="1"/>
      <c r="F183" s="2"/>
      <c r="J183" s="1"/>
      <c r="K183" s="1"/>
      <c r="N183" s="2"/>
    </row>
    <row r="184" spans="2:15" x14ac:dyDescent="0.25">
      <c r="B184" s="2"/>
      <c r="C184" s="2"/>
      <c r="F184" s="2"/>
      <c r="G184" s="4"/>
      <c r="J184" s="2"/>
      <c r="K184" s="2"/>
      <c r="N184" s="2"/>
      <c r="O184" s="4"/>
    </row>
    <row r="185" spans="2:15" ht="28.5" customHeight="1" x14ac:dyDescent="0.25">
      <c r="B185" s="9" t="s">
        <v>10</v>
      </c>
      <c r="C185" s="10"/>
      <c r="D185" s="11"/>
      <c r="E185" s="5">
        <f>SUM(E7:E182)</f>
        <v>504</v>
      </c>
      <c r="F185" s="5"/>
      <c r="G185" s="5">
        <f>SUM(G7:G182)</f>
        <v>40.208000000000006</v>
      </c>
      <c r="J185" s="9" t="s">
        <v>10</v>
      </c>
      <c r="K185" s="10"/>
      <c r="L185" s="11"/>
      <c r="M185" s="5">
        <f>SUM(M7:M182)</f>
        <v>388</v>
      </c>
      <c r="N185" s="5"/>
      <c r="O185" s="5">
        <f>SUM(O7:O182)</f>
        <v>15.218999999999998</v>
      </c>
    </row>
    <row r="188" spans="2:15" x14ac:dyDescent="0.25">
      <c r="M188" s="1"/>
    </row>
  </sheetData>
  <autoFilter ref="K2:K185" xr:uid="{9D87F165-5251-4C93-A1FC-244D3F7E7AE7}"/>
  <mergeCells count="94">
    <mergeCell ref="B68:D68"/>
    <mergeCell ref="J68:L68"/>
    <mergeCell ref="B107:D107"/>
    <mergeCell ref="B180:D180"/>
    <mergeCell ref="J180:L180"/>
    <mergeCell ref="B172:D172"/>
    <mergeCell ref="J172:L172"/>
    <mergeCell ref="J128:L128"/>
    <mergeCell ref="B132:D132"/>
    <mergeCell ref="J132:L132"/>
    <mergeCell ref="B136:D136"/>
    <mergeCell ref="J136:L136"/>
    <mergeCell ref="B140:D140"/>
    <mergeCell ref="J140:L140"/>
    <mergeCell ref="B144:D144"/>
    <mergeCell ref="J144:L144"/>
    <mergeCell ref="B56:D56"/>
    <mergeCell ref="J56:L56"/>
    <mergeCell ref="B60:D60"/>
    <mergeCell ref="J60:L60"/>
    <mergeCell ref="B64:D64"/>
    <mergeCell ref="J64:L64"/>
    <mergeCell ref="B52:D52"/>
    <mergeCell ref="B23:D23"/>
    <mergeCell ref="J32:L32"/>
    <mergeCell ref="B36:D36"/>
    <mergeCell ref="J36:L36"/>
    <mergeCell ref="B40:D40"/>
    <mergeCell ref="J40:L40"/>
    <mergeCell ref="B44:D44"/>
    <mergeCell ref="J44:L44"/>
    <mergeCell ref="B48:D48"/>
    <mergeCell ref="J48:L48"/>
    <mergeCell ref="J52:L52"/>
    <mergeCell ref="B11:D11"/>
    <mergeCell ref="B15:D15"/>
    <mergeCell ref="B19:D19"/>
    <mergeCell ref="B28:D28"/>
    <mergeCell ref="B32:D32"/>
    <mergeCell ref="B103:D103"/>
    <mergeCell ref="J103:L103"/>
    <mergeCell ref="B185:D185"/>
    <mergeCell ref="J185:L185"/>
    <mergeCell ref="B2:G3"/>
    <mergeCell ref="J2:O3"/>
    <mergeCell ref="J5:K5"/>
    <mergeCell ref="J7:L7"/>
    <mergeCell ref="J11:L11"/>
    <mergeCell ref="J15:L15"/>
    <mergeCell ref="J19:L19"/>
    <mergeCell ref="J23:L23"/>
    <mergeCell ref="J28:L28"/>
    <mergeCell ref="J107:L107"/>
    <mergeCell ref="B5:C5"/>
    <mergeCell ref="B7:D7"/>
    <mergeCell ref="B91:D91"/>
    <mergeCell ref="J91:L91"/>
    <mergeCell ref="B95:D95"/>
    <mergeCell ref="J95:L95"/>
    <mergeCell ref="B99:D99"/>
    <mergeCell ref="J99:L99"/>
    <mergeCell ref="J78:L78"/>
    <mergeCell ref="B86:D86"/>
    <mergeCell ref="J86:L86"/>
    <mergeCell ref="B82:D82"/>
    <mergeCell ref="J82:L82"/>
    <mergeCell ref="B168:D168"/>
    <mergeCell ref="J168:L168"/>
    <mergeCell ref="B176:D176"/>
    <mergeCell ref="J176:L176"/>
    <mergeCell ref="B148:D148"/>
    <mergeCell ref="J148:L148"/>
    <mergeCell ref="B152:D152"/>
    <mergeCell ref="J152:L152"/>
    <mergeCell ref="B156:D156"/>
    <mergeCell ref="J156:L156"/>
    <mergeCell ref="B164:D164"/>
    <mergeCell ref="J164:L164"/>
    <mergeCell ref="J72:K72"/>
    <mergeCell ref="B160:D160"/>
    <mergeCell ref="J160:L160"/>
    <mergeCell ref="B128:D128"/>
    <mergeCell ref="B72:C72"/>
    <mergeCell ref="B111:D111"/>
    <mergeCell ref="J111:L111"/>
    <mergeCell ref="B116:D116"/>
    <mergeCell ref="J116:L116"/>
    <mergeCell ref="B120:D120"/>
    <mergeCell ref="J120:L120"/>
    <mergeCell ref="B124:D124"/>
    <mergeCell ref="J124:L124"/>
    <mergeCell ref="B74:D74"/>
    <mergeCell ref="J74:L74"/>
    <mergeCell ref="B78:D78"/>
  </mergeCells>
  <conditionalFormatting sqref="G1 G4 G6:G71 O6:O71 G91:G162 O91:O162 G164:G1048576 O164:O1048576 F185">
    <cfRule type="expression" dxfId="11" priority="11">
      <formula>$B1&lt;&gt;""</formula>
    </cfRule>
    <cfRule type="expression" dxfId="10" priority="12">
      <formula>$B1="**"</formula>
    </cfRule>
  </conditionalFormatting>
  <conditionalFormatting sqref="G73:G88">
    <cfRule type="expression" dxfId="9" priority="7">
      <formula>$B73=""</formula>
    </cfRule>
    <cfRule type="expression" dxfId="8" priority="8">
      <formula>$B73&lt;&gt;""</formula>
    </cfRule>
    <cfRule type="expression" dxfId="7" priority="9">
      <formula>$B73="**"</formula>
    </cfRule>
  </conditionalFormatting>
  <conditionalFormatting sqref="O1 N185 O4">
    <cfRule type="expression" dxfId="6" priority="5">
      <formula>$B1&lt;&gt;""</formula>
    </cfRule>
    <cfRule type="expression" dxfId="5" priority="6">
      <formula>$B1="**"</formula>
    </cfRule>
  </conditionalFormatting>
  <conditionalFormatting sqref="O1 N185">
    <cfRule type="expression" dxfId="4" priority="4">
      <formula>$B1=""</formula>
    </cfRule>
  </conditionalFormatting>
  <conditionalFormatting sqref="O4:O71 G1 G4:G71 G91:G162 O91:O162 G164:G1048576 O164:O1048576 F185">
    <cfRule type="expression" dxfId="3" priority="10">
      <formula>$B1=""</formula>
    </cfRule>
  </conditionalFormatting>
  <conditionalFormatting sqref="O73:O89">
    <cfRule type="expression" dxfId="2" priority="1">
      <formula>$B73=""</formula>
    </cfRule>
    <cfRule type="expression" dxfId="1" priority="2">
      <formula>$B73&lt;&gt;""</formula>
    </cfRule>
    <cfRule type="expression" dxfId="0" priority="3">
      <formula>$B73="**"</formula>
    </cfRule>
  </conditionalFormatting>
  <pageMargins left="0.23622047244094491" right="0.23622047244094491" top="0.74803149606299213" bottom="0.74803149606299213" header="0.31496062992125984" footer="0.31496062992125984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c1a581-3fb8-4fba-813b-c58209d975f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F1FBB194EF3149AF897D90248ECE25" ma:contentTypeVersion="15" ma:contentTypeDescription="Vytvoří nový dokument" ma:contentTypeScope="" ma:versionID="0750526d898698d2a4690804d89fc400">
  <xsd:schema xmlns:xsd="http://www.w3.org/2001/XMLSchema" xmlns:xs="http://www.w3.org/2001/XMLSchema" xmlns:p="http://schemas.microsoft.com/office/2006/metadata/properties" xmlns:ns2="5c9f8851-e812-40ca-bcc6-be3de6255370" xmlns:ns3="4cc1a581-3fb8-4fba-813b-c58209d975ff" targetNamespace="http://schemas.microsoft.com/office/2006/metadata/properties" ma:root="true" ma:fieldsID="b61778b8c10ee2fbe8912e3c909e202e" ns2:_="" ns3:_="">
    <xsd:import namespace="5c9f8851-e812-40ca-bcc6-be3de6255370"/>
    <xsd:import namespace="4cc1a581-3fb8-4fba-813b-c58209d975f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9f8851-e812-40ca-bcc6-be3de625537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1a581-3fb8-4fba-813b-c58209d975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b6eb64fc-42c0-4912-87a3-b0ead3e484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Type de contenu"/>
        <xsd:element ref="dc:title" minOccurs="0" maxOccurs="1" ma:index="3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7582D6-E1F0-4B5E-AEFA-B2C24C8A3A6D}">
  <ds:schemaRefs>
    <ds:schemaRef ds:uri="http://schemas.microsoft.com/office/2006/metadata/properties"/>
    <ds:schemaRef ds:uri="http://schemas.microsoft.com/office/infopath/2007/PartnerControls"/>
    <ds:schemaRef ds:uri="8f0c5979-f475-46ce-98c7-f90fbe0e7010"/>
    <ds:schemaRef ds:uri="9f805bab-8a8a-4ab0-b165-0b25b1068aec"/>
    <ds:schemaRef ds:uri="4cc1a581-3fb8-4fba-813b-c58209d975ff"/>
  </ds:schemaRefs>
</ds:datastoreItem>
</file>

<file path=customXml/itemProps2.xml><?xml version="1.0" encoding="utf-8"?>
<ds:datastoreItem xmlns:ds="http://schemas.openxmlformats.org/officeDocument/2006/customXml" ds:itemID="{84AA4667-A875-49AC-A678-585E9D0ADF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8A3D8C-E7E2-4A0E-AE00-A847ED8439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9f8851-e812-40ca-bcc6-be3de6255370"/>
    <ds:schemaRef ds:uri="4cc1a581-3fb8-4fba-813b-c58209d975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tech. specifikace</vt:lpstr>
      <vt:lpstr>'tech. specifikace'!Oblast_tisku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Macek Patrik</dc:creator>
  <cp:keywords/>
  <dc:description/>
  <cp:lastModifiedBy>Kučíková Kateřina</cp:lastModifiedBy>
  <cp:revision/>
  <cp:lastPrinted>2023-01-03T16:02:52Z</cp:lastPrinted>
  <dcterms:created xsi:type="dcterms:W3CDTF">2022-06-30T06:21:42Z</dcterms:created>
  <dcterms:modified xsi:type="dcterms:W3CDTF">2023-10-23T11:52:48Z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0x010100ABF1FBB194EF3149AF897D90248ECE25</vt:lpwstr>
  </property>
  <property fmtid="{D5CDD505-2E9C-101B-9397-08002B2CF9AE}" pid="3" name="MediaServiceImageTags">
    <vt:lpwstr/>
  </property>
</Properties>
</file>